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5480" windowHeight="8910" activeTab="0"/>
  </bookViews>
  <sheets>
    <sheet name="Dochody powiat" sheetId="1" r:id="rId1"/>
  </sheets>
  <definedNames>
    <definedName name="_xlnm.Print_Titles" localSheetId="0">'Dochody powiat'!$4:$8</definedName>
  </definedNames>
  <calcPr fullCalcOnLoad="1"/>
</workbook>
</file>

<file path=xl/sharedStrings.xml><?xml version="1.0" encoding="utf-8"?>
<sst xmlns="http://schemas.openxmlformats.org/spreadsheetml/2006/main" count="89" uniqueCount="66">
  <si>
    <t>Dział</t>
  </si>
  <si>
    <t>Gospodarka mieszkaniowa</t>
  </si>
  <si>
    <t>Administracja publiczna</t>
  </si>
  <si>
    <t>Bezpieczeństwo publiczne i ochrona przeciwpożarowa</t>
  </si>
  <si>
    <t>Oświata i wychowanie</t>
  </si>
  <si>
    <t>Ochrona zdrowia</t>
  </si>
  <si>
    <t>852</t>
  </si>
  <si>
    <t xml:space="preserve">Pozostałe zadania w zakresie polityki społecznej </t>
  </si>
  <si>
    <t>854</t>
  </si>
  <si>
    <t>Edukacyjna opieka wychowawcza</t>
  </si>
  <si>
    <t>921</t>
  </si>
  <si>
    <t>Kultura i ochrona dziedzictwa narodowego</t>
  </si>
  <si>
    <t xml:space="preserve">Działalność usługowa </t>
  </si>
  <si>
    <t>Różne rozliczenia</t>
  </si>
  <si>
    <t xml:space="preserve">Pomoc społeczna </t>
  </si>
  <si>
    <t>Nazwa</t>
  </si>
  <si>
    <t>754</t>
  </si>
  <si>
    <t>758</t>
  </si>
  <si>
    <t xml:space="preserve">w tym </t>
  </si>
  <si>
    <t>w tym</t>
  </si>
  <si>
    <t>Ogółem</t>
  </si>
  <si>
    <t>dochody bieżące</t>
  </si>
  <si>
    <t>własne</t>
  </si>
  <si>
    <t>dochody majątkowe</t>
  </si>
  <si>
    <t>dochody ze sprzedaży majątku</t>
  </si>
  <si>
    <t>przekształcenie prawa użytkowanian wieczystego w prawo własności</t>
  </si>
  <si>
    <t>Paragraf</t>
  </si>
  <si>
    <t>Plan na 2010 rok (5+11)</t>
  </si>
  <si>
    <t>Dotacje celowe otrzymane z powiatu na zadania bieżące realizowane na podstawie porozumień (umów) między jednostkami samorządu terytorialnego</t>
  </si>
  <si>
    <t>Wpływy z usług</t>
  </si>
  <si>
    <t>0830</t>
  </si>
  <si>
    <t>0920</t>
  </si>
  <si>
    <t>Pozostałe odsetki</t>
  </si>
  <si>
    <t>0690</t>
  </si>
  <si>
    <t>Wpływy z róznych opłat</t>
  </si>
  <si>
    <t>z zakresu administracji rządowej i innych zleconych jst. ustawami</t>
  </si>
  <si>
    <t>Środki z Funduszu Pracy otrzymane przez powiat z przeznaczeniem na finansowanie kosztów wynagrodzenia i skłądek na ubezpieczenia społeczne pracowników powiatowego urzedu pracy</t>
  </si>
  <si>
    <t>Dotacje celowe prezkazane z budżetu państwa na zadania bieżące z zakresu administracji rządowej oraz inne zadania zlecone ustwami realizowane przez powiat</t>
  </si>
  <si>
    <t>0680</t>
  </si>
  <si>
    <t>Wpływy od rodziców z tytułu odpłatności za utrzymanie dzieci (wychowanków) w placówkach opiekuńczo-wychowawczych</t>
  </si>
  <si>
    <t>0750</t>
  </si>
  <si>
    <t>Wpływy z różnych opłat</t>
  </si>
  <si>
    <t>Dochody od osób prawnych, od osób fizycznych i od innych jednsotek nieposiadających osobowiści prawnej oraz wydatki związane z ich poborem</t>
  </si>
  <si>
    <t>0420</t>
  </si>
  <si>
    <t>Wpływy z opłaty komunikacyjnej</t>
  </si>
  <si>
    <t>0010</t>
  </si>
  <si>
    <t>0020</t>
  </si>
  <si>
    <t>Podatk dochodowy od osób fizycznych</t>
  </si>
  <si>
    <t>Podatek dochodowy od osób prawnych</t>
  </si>
  <si>
    <t>Subwencje ogólne z budżetu państwa</t>
  </si>
  <si>
    <t>Dotacje otrzymane z powiatu na zadania bieżące realizowane na podstawie porozumień między jednostkami samorządu terytorialnego</t>
  </si>
  <si>
    <t>Dochody jednostek samorządu terytorialnego związane z realizacją zadań z zakresu administracji rządowej oraz innych zadań zleconych ustawami</t>
  </si>
  <si>
    <t>Dochody z najmu i dzierżawy składników majątkowych Skarbu Państwa, jednostek samorządu terytorialnego lub innych jednostek zaliczanych do sektora finansów publicznych oraz innych umów o podobnym charakterze</t>
  </si>
  <si>
    <t>Dotacje celowe otrzymane z budżetu państwa na zadania bieżące z zakresu administracji rządowej oraz inne zadania zlecone ustwami realizowane przez powiat</t>
  </si>
  <si>
    <t>Dotacje celowe otrzymane z budżetu państwa na zadania bieżące realizowane przez powiat na podstawie porozumień z organami administracji rządowej</t>
  </si>
  <si>
    <t>2008</t>
  </si>
  <si>
    <t>Dotacj rozwojowe oraz środki na inansowanie Wspólnej Polityki Rolnej</t>
  </si>
  <si>
    <t>Dotacje rozwojowe oraz środki na finansowanie Wspólnej Polityki Rolnej</t>
  </si>
  <si>
    <t>2009</t>
  </si>
  <si>
    <t>środki wymienione w art. 5 ust.1 pkt 2 i 3 u.f.p</t>
  </si>
  <si>
    <t>Plan dochodów budżetu powiatu na 2010 rok</t>
  </si>
  <si>
    <t>Tabela nr 1a</t>
  </si>
  <si>
    <t>realizowane w drodze umów lub porozumień z organanmi administracji rządowej</t>
  </si>
  <si>
    <t>w drodze umów lub porozumień między jst</t>
  </si>
  <si>
    <t>6410</t>
  </si>
  <si>
    <t>Dotacje celowe otrzymane z budżetu państwa na inwestycje i zakupy inwestycyjne z zakresu administracji rządowej oraz inne zadania zlecone ustawami realizowane przez powiat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</si>
</sst>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0_ ;\-#,##0.00\ 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name val="Arial CE"/>
      <family val="0"/>
    </font>
    <font>
      <sz val="7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8"/>
      <name val="Czcionka tekstu podstawowego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"/>
      <color theme="1"/>
      <name val="Czcionka tekstu podstawowego"/>
      <family val="2"/>
    </font>
    <font>
      <b/>
      <sz val="7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8"/>
      <color theme="1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5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vertical="top"/>
    </xf>
    <xf numFmtId="164" fontId="2" fillId="33" borderId="10" xfId="0" applyNumberFormat="1" applyFont="1" applyFill="1" applyBorder="1" applyAlignment="1">
      <alignment/>
    </xf>
    <xf numFmtId="164" fontId="46" fillId="33" borderId="10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/>
    </xf>
    <xf numFmtId="164" fontId="47" fillId="0" borderId="10" xfId="0" applyNumberFormat="1" applyFont="1" applyBorder="1" applyAlignment="1">
      <alignment/>
    </xf>
    <xf numFmtId="49" fontId="4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vertical="top"/>
    </xf>
    <xf numFmtId="164" fontId="47" fillId="33" borderId="10" xfId="0" applyNumberFormat="1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top"/>
    </xf>
    <xf numFmtId="49" fontId="45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45" fillId="33" borderId="12" xfId="0" applyFont="1" applyFill="1" applyBorder="1" applyAlignment="1">
      <alignment horizontal="center" vertical="center"/>
    </xf>
    <xf numFmtId="3" fontId="45" fillId="0" borderId="10" xfId="0" applyNumberFormat="1" applyFont="1" applyBorder="1" applyAlignment="1">
      <alignment/>
    </xf>
    <xf numFmtId="0" fontId="4" fillId="33" borderId="12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horizontal="left"/>
    </xf>
    <xf numFmtId="0" fontId="48" fillId="33" borderId="10" xfId="0" applyFont="1" applyFill="1" applyBorder="1" applyAlignment="1">
      <alignment horizontal="center" vertical="center"/>
    </xf>
    <xf numFmtId="164" fontId="46" fillId="0" borderId="10" xfId="0" applyNumberFormat="1" applyFont="1" applyBorder="1" applyAlignment="1">
      <alignment/>
    </xf>
    <xf numFmtId="0" fontId="48" fillId="33" borderId="10" xfId="0" applyFont="1" applyFill="1" applyBorder="1" applyAlignment="1">
      <alignment/>
    </xf>
    <xf numFmtId="0" fontId="4" fillId="33" borderId="11" xfId="0" applyFont="1" applyFill="1" applyBorder="1" applyAlignment="1">
      <alignment vertical="top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/>
    </xf>
    <xf numFmtId="49" fontId="4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vertical="top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165" fontId="2" fillId="33" borderId="10" xfId="0" applyNumberFormat="1" applyFont="1" applyFill="1" applyBorder="1" applyAlignment="1">
      <alignment/>
    </xf>
    <xf numFmtId="165" fontId="46" fillId="33" borderId="10" xfId="0" applyNumberFormat="1" applyFont="1" applyFill="1" applyBorder="1" applyAlignment="1">
      <alignment/>
    </xf>
    <xf numFmtId="165" fontId="47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 vertical="top" wrapText="1"/>
    </xf>
    <xf numFmtId="0" fontId="45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165" fontId="46" fillId="7" borderId="10" xfId="0" applyNumberFormat="1" applyFont="1" applyFill="1" applyBorder="1" applyAlignment="1">
      <alignment horizontal="center"/>
    </xf>
    <xf numFmtId="164" fontId="46" fillId="7" borderId="10" xfId="0" applyNumberFormat="1" applyFont="1" applyFill="1" applyBorder="1" applyAlignment="1">
      <alignment horizontal="center"/>
    </xf>
    <xf numFmtId="165" fontId="47" fillId="0" borderId="10" xfId="0" applyNumberFormat="1" applyFont="1" applyBorder="1" applyAlignment="1">
      <alignment/>
    </xf>
    <xf numFmtId="165" fontId="3" fillId="33" borderId="10" xfId="0" applyNumberFormat="1" applyFont="1" applyFill="1" applyBorder="1" applyAlignment="1">
      <alignment/>
    </xf>
    <xf numFmtId="0" fontId="47" fillId="7" borderId="12" xfId="0" applyFont="1" applyFill="1" applyBorder="1" applyAlignment="1" applyProtection="1">
      <alignment horizontal="center" vertical="center" wrapText="1"/>
      <protection/>
    </xf>
    <xf numFmtId="0" fontId="50" fillId="7" borderId="13" xfId="0" applyFont="1" applyFill="1" applyBorder="1" applyAlignment="1" applyProtection="1">
      <alignment horizontal="center" vertical="center" wrapText="1"/>
      <protection/>
    </xf>
    <xf numFmtId="0" fontId="47" fillId="7" borderId="10" xfId="0" applyFont="1" applyFill="1" applyBorder="1" applyAlignment="1" applyProtection="1">
      <alignment horizontal="center"/>
      <protection/>
    </xf>
    <xf numFmtId="0" fontId="47" fillId="7" borderId="14" xfId="0" applyFont="1" applyFill="1" applyBorder="1" applyAlignment="1" applyProtection="1">
      <alignment horizontal="center"/>
      <protection/>
    </xf>
    <xf numFmtId="0" fontId="47" fillId="7" borderId="13" xfId="0" applyFont="1" applyFill="1" applyBorder="1" applyAlignment="1" applyProtection="1">
      <alignment horizontal="center" vertical="center" wrapText="1"/>
      <protection/>
    </xf>
    <xf numFmtId="164" fontId="46" fillId="7" borderId="10" xfId="0" applyNumberFormat="1" applyFont="1" applyFill="1" applyBorder="1" applyAlignment="1">
      <alignment horizontal="right"/>
    </xf>
    <xf numFmtId="0" fontId="47" fillId="7" borderId="13" xfId="0" applyFont="1" applyFill="1" applyBorder="1" applyAlignment="1" applyProtection="1">
      <alignment horizontal="center" vertical="center" wrapText="1"/>
      <protection/>
    </xf>
    <xf numFmtId="49" fontId="5" fillId="33" borderId="12" xfId="0" applyNumberFormat="1" applyFont="1" applyFill="1" applyBorder="1" applyAlignment="1">
      <alignment horizontal="center" vertical="center"/>
    </xf>
    <xf numFmtId="0" fontId="47" fillId="7" borderId="10" xfId="0" applyFont="1" applyFill="1" applyBorder="1" applyAlignment="1" applyProtection="1">
      <alignment horizontal="center" vertical="center"/>
      <protection/>
    </xf>
    <xf numFmtId="0" fontId="47" fillId="7" borderId="15" xfId="0" applyFont="1" applyFill="1" applyBorder="1" applyAlignment="1" applyProtection="1">
      <alignment horizontal="center" vertical="center"/>
      <protection/>
    </xf>
    <xf numFmtId="0" fontId="47" fillId="7" borderId="16" xfId="0" applyFont="1" applyFill="1" applyBorder="1" applyAlignment="1" applyProtection="1">
      <alignment horizontal="center" vertical="center"/>
      <protection/>
    </xf>
    <xf numFmtId="0" fontId="46" fillId="7" borderId="17" xfId="0" applyFont="1" applyFill="1" applyBorder="1" applyAlignment="1">
      <alignment horizontal="center"/>
    </xf>
    <xf numFmtId="0" fontId="46" fillId="7" borderId="18" xfId="0" applyFont="1" applyFill="1" applyBorder="1" applyAlignment="1">
      <alignment horizontal="center"/>
    </xf>
    <xf numFmtId="0" fontId="46" fillId="7" borderId="14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47" fillId="7" borderId="19" xfId="0" applyFont="1" applyFill="1" applyBorder="1" applyAlignment="1" applyProtection="1">
      <alignment horizontal="center" vertical="center"/>
      <protection/>
    </xf>
    <xf numFmtId="0" fontId="47" fillId="7" borderId="20" xfId="0" applyFont="1" applyFill="1" applyBorder="1" applyAlignment="1" applyProtection="1">
      <alignment horizontal="center" vertical="center"/>
      <protection/>
    </xf>
    <xf numFmtId="0" fontId="47" fillId="7" borderId="13" xfId="0" applyFont="1" applyFill="1" applyBorder="1" applyAlignment="1" applyProtection="1">
      <alignment horizontal="center" vertical="center"/>
      <protection/>
    </xf>
    <xf numFmtId="0" fontId="47" fillId="7" borderId="19" xfId="0" applyFont="1" applyFill="1" applyBorder="1" applyAlignment="1" applyProtection="1">
      <alignment horizontal="center" vertical="center" wrapText="1"/>
      <protection/>
    </xf>
    <xf numFmtId="0" fontId="47" fillId="7" borderId="20" xfId="0" applyFont="1" applyFill="1" applyBorder="1" applyAlignment="1" applyProtection="1">
      <alignment horizontal="center" vertical="center" wrapText="1"/>
      <protection/>
    </xf>
    <xf numFmtId="0" fontId="47" fillId="7" borderId="13" xfId="0" applyFont="1" applyFill="1" applyBorder="1" applyAlignment="1" applyProtection="1">
      <alignment horizontal="center" vertical="center" wrapText="1"/>
      <protection/>
    </xf>
    <xf numFmtId="0" fontId="47" fillId="7" borderId="1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view="pageBreakPreview" zoomScaleSheetLayoutView="100" zoomScalePageLayoutView="0" workbookViewId="0" topLeftCell="A13">
      <selection activeCell="G21" sqref="G21:K22"/>
    </sheetView>
  </sheetViews>
  <sheetFormatPr defaultColWidth="8.796875" defaultRowHeight="14.25"/>
  <cols>
    <col min="1" max="1" width="3.8984375" style="0" customWidth="1"/>
    <col min="2" max="2" width="4" style="0" customWidth="1"/>
    <col min="3" max="3" width="21.3984375" style="0" customWidth="1"/>
    <col min="8" max="8" width="7" style="0" customWidth="1"/>
    <col min="9" max="9" width="7.5" style="0" customWidth="1"/>
    <col min="10" max="10" width="8" style="0" customWidth="1"/>
    <col min="11" max="11" width="5.8984375" style="0" customWidth="1"/>
    <col min="13" max="13" width="6.59765625" style="0" customWidth="1"/>
    <col min="14" max="14" width="6.69921875" style="0" customWidth="1"/>
  </cols>
  <sheetData>
    <row r="1" spans="1:15" ht="14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 t="s">
        <v>61</v>
      </c>
      <c r="O1" s="42"/>
    </row>
    <row r="2" spans="4:11" ht="16.5">
      <c r="D2" s="62" t="s">
        <v>60</v>
      </c>
      <c r="E2" s="62"/>
      <c r="F2" s="62"/>
      <c r="G2" s="62"/>
      <c r="H2" s="62"/>
      <c r="I2" s="62"/>
      <c r="J2" s="62"/>
      <c r="K2" s="62"/>
    </row>
    <row r="3" spans="1:15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4.25">
      <c r="A4" s="55" t="s">
        <v>0</v>
      </c>
      <c r="B4" s="63" t="s">
        <v>26</v>
      </c>
      <c r="C4" s="55" t="s">
        <v>15</v>
      </c>
      <c r="D4" s="66" t="s">
        <v>27</v>
      </c>
      <c r="E4" s="55" t="s">
        <v>19</v>
      </c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5" ht="14.25">
      <c r="A5" s="55"/>
      <c r="B5" s="64"/>
      <c r="C5" s="55"/>
      <c r="D5" s="67"/>
      <c r="E5" s="69" t="s">
        <v>21</v>
      </c>
      <c r="F5" s="65"/>
      <c r="G5" s="65"/>
      <c r="H5" s="65"/>
      <c r="I5" s="65"/>
      <c r="J5" s="65"/>
      <c r="K5" s="55" t="s">
        <v>23</v>
      </c>
      <c r="L5" s="55"/>
      <c r="M5" s="55"/>
      <c r="N5" s="55"/>
      <c r="O5" s="55"/>
    </row>
    <row r="6" spans="1:15" ht="14.25">
      <c r="A6" s="55"/>
      <c r="B6" s="64"/>
      <c r="C6" s="55"/>
      <c r="D6" s="67"/>
      <c r="E6" s="55" t="s">
        <v>20</v>
      </c>
      <c r="F6" s="55" t="s">
        <v>19</v>
      </c>
      <c r="G6" s="55"/>
      <c r="H6" s="55"/>
      <c r="I6" s="55"/>
      <c r="J6" s="55"/>
      <c r="K6" s="56" t="s">
        <v>20</v>
      </c>
      <c r="L6" s="55" t="s">
        <v>18</v>
      </c>
      <c r="M6" s="55"/>
      <c r="N6" s="55"/>
      <c r="O6" s="55"/>
    </row>
    <row r="7" spans="1:15" ht="73.5">
      <c r="A7" s="55"/>
      <c r="B7" s="65"/>
      <c r="C7" s="55"/>
      <c r="D7" s="68"/>
      <c r="E7" s="55"/>
      <c r="F7" s="47" t="s">
        <v>22</v>
      </c>
      <c r="G7" s="51" t="s">
        <v>35</v>
      </c>
      <c r="H7" s="51" t="s">
        <v>62</v>
      </c>
      <c r="I7" s="53" t="s">
        <v>63</v>
      </c>
      <c r="J7" s="48" t="s">
        <v>59</v>
      </c>
      <c r="K7" s="57"/>
      <c r="L7" s="51" t="s">
        <v>35</v>
      </c>
      <c r="M7" s="51" t="s">
        <v>24</v>
      </c>
      <c r="N7" s="51" t="s">
        <v>25</v>
      </c>
      <c r="O7" s="48" t="s">
        <v>59</v>
      </c>
    </row>
    <row r="8" spans="1:15" ht="14.25">
      <c r="A8" s="49">
        <v>1</v>
      </c>
      <c r="B8" s="50">
        <v>2</v>
      </c>
      <c r="C8" s="49">
        <v>3</v>
      </c>
      <c r="D8" s="50">
        <v>4</v>
      </c>
      <c r="E8" s="49">
        <v>5</v>
      </c>
      <c r="F8" s="50">
        <v>6</v>
      </c>
      <c r="G8" s="49">
        <v>7</v>
      </c>
      <c r="H8" s="50">
        <v>8</v>
      </c>
      <c r="I8" s="49">
        <v>9</v>
      </c>
      <c r="J8" s="50">
        <v>10</v>
      </c>
      <c r="K8" s="49">
        <v>11</v>
      </c>
      <c r="L8" s="50">
        <v>12</v>
      </c>
      <c r="M8" s="50">
        <v>13</v>
      </c>
      <c r="N8" s="49">
        <v>14</v>
      </c>
      <c r="O8" s="50">
        <v>15</v>
      </c>
    </row>
    <row r="9" spans="1:15" ht="14.25">
      <c r="A9" s="58" t="s">
        <v>20</v>
      </c>
      <c r="B9" s="59"/>
      <c r="C9" s="60"/>
      <c r="D9" s="43">
        <f>E9+K9</f>
        <v>46313390.43</v>
      </c>
      <c r="E9" s="43">
        <f>E10+E13+E16+E20+E26+E28+E35+E37+E42+E48+E51+E23</f>
        <v>46305390.43</v>
      </c>
      <c r="F9" s="52">
        <f aca="true" t="shared" si="0" ref="F9:K9">F10+F13+F16+F20+F23+F26+F28+F35+F37+F42+F48+F51</f>
        <v>36956731</v>
      </c>
      <c r="G9" s="52">
        <f t="shared" si="0"/>
        <v>6280467</v>
      </c>
      <c r="H9" s="52">
        <f t="shared" si="0"/>
        <v>9000</v>
      </c>
      <c r="I9" s="52">
        <f t="shared" si="0"/>
        <v>708378</v>
      </c>
      <c r="J9" s="43">
        <f t="shared" si="0"/>
        <v>2350814.4299999997</v>
      </c>
      <c r="K9" s="52">
        <f t="shared" si="0"/>
        <v>8000</v>
      </c>
      <c r="L9" s="52">
        <f>L20</f>
        <v>8000</v>
      </c>
      <c r="M9" s="44">
        <f>M10+M13+M16+M20+M23+M26+M28+M35+M37+M42+M48+M51</f>
        <v>0</v>
      </c>
      <c r="N9" s="44">
        <f>N10+N13+N16+N20+N23+N26+N28+N35+N37+N42+N48+N51</f>
        <v>0</v>
      </c>
      <c r="O9" s="44">
        <f>O10+O13+O16+O20+O23+O26+O28+O35+O37+O42+O48+O51</f>
        <v>0</v>
      </c>
    </row>
    <row r="10" spans="1:15" ht="14.25">
      <c r="A10" s="3">
        <v>700</v>
      </c>
      <c r="B10" s="3"/>
      <c r="C10" s="4" t="s">
        <v>1</v>
      </c>
      <c r="D10" s="5">
        <f aca="true" t="shared" si="1" ref="D10:D52">E10+K10</f>
        <v>320307</v>
      </c>
      <c r="E10" s="6">
        <f>SUM(E11:E12)</f>
        <v>320307</v>
      </c>
      <c r="F10" s="6">
        <f>SUM(F11:F12)</f>
        <v>290307</v>
      </c>
      <c r="G10" s="6">
        <f>G11</f>
        <v>30000</v>
      </c>
      <c r="H10" s="7"/>
      <c r="I10" s="6"/>
      <c r="J10" s="6"/>
      <c r="K10" s="6"/>
      <c r="L10" s="6"/>
      <c r="M10" s="6"/>
      <c r="N10" s="6"/>
      <c r="O10" s="6"/>
    </row>
    <row r="11" spans="1:15" ht="54" customHeight="1">
      <c r="A11" s="8"/>
      <c r="B11" s="9">
        <v>2110</v>
      </c>
      <c r="C11" s="10" t="s">
        <v>53</v>
      </c>
      <c r="D11" s="11">
        <f t="shared" si="1"/>
        <v>30000</v>
      </c>
      <c r="E11" s="12">
        <f>G11</f>
        <v>30000</v>
      </c>
      <c r="F11" s="12"/>
      <c r="G11" s="12">
        <v>30000</v>
      </c>
      <c r="H11" s="7"/>
      <c r="I11" s="12"/>
      <c r="J11" s="12"/>
      <c r="K11" s="12"/>
      <c r="L11" s="12"/>
      <c r="M11" s="12"/>
      <c r="N11" s="12"/>
      <c r="O11" s="12"/>
    </row>
    <row r="12" spans="1:15" ht="56.25" customHeight="1">
      <c r="A12" s="8"/>
      <c r="B12" s="9">
        <v>2360</v>
      </c>
      <c r="C12" s="10" t="s">
        <v>51</v>
      </c>
      <c r="D12" s="11">
        <f>E12</f>
        <v>290307</v>
      </c>
      <c r="E12" s="12">
        <f>F12</f>
        <v>290307</v>
      </c>
      <c r="F12" s="12">
        <v>290307</v>
      </c>
      <c r="G12" s="12"/>
      <c r="H12" s="7"/>
      <c r="I12" s="12"/>
      <c r="J12" s="12"/>
      <c r="K12" s="12"/>
      <c r="L12" s="12"/>
      <c r="M12" s="12"/>
      <c r="N12" s="12"/>
      <c r="O12" s="12"/>
    </row>
    <row r="13" spans="1:15" ht="14.25">
      <c r="A13" s="13">
        <v>710</v>
      </c>
      <c r="B13" s="14"/>
      <c r="C13" s="4" t="s">
        <v>12</v>
      </c>
      <c r="D13" s="5">
        <f>E13+K13</f>
        <v>388610</v>
      </c>
      <c r="E13" s="6">
        <f>G13+F13</f>
        <v>388610</v>
      </c>
      <c r="F13" s="6">
        <f>F14</f>
        <v>1500</v>
      </c>
      <c r="G13" s="6">
        <f>G15</f>
        <v>387110</v>
      </c>
      <c r="H13" s="7"/>
      <c r="I13" s="6"/>
      <c r="J13" s="6"/>
      <c r="K13" s="6"/>
      <c r="L13" s="6"/>
      <c r="M13" s="6"/>
      <c r="N13" s="6"/>
      <c r="O13" s="6"/>
    </row>
    <row r="14" spans="1:15" ht="14.25">
      <c r="A14" s="13"/>
      <c r="B14" s="15" t="s">
        <v>31</v>
      </c>
      <c r="C14" s="16" t="s">
        <v>32</v>
      </c>
      <c r="D14" s="11">
        <f>E14</f>
        <v>1500</v>
      </c>
      <c r="E14" s="17">
        <f>F14</f>
        <v>1500</v>
      </c>
      <c r="F14" s="17">
        <v>1500</v>
      </c>
      <c r="G14" s="6"/>
      <c r="H14" s="7"/>
      <c r="I14" s="6"/>
      <c r="J14" s="6"/>
      <c r="K14" s="6"/>
      <c r="L14" s="6"/>
      <c r="M14" s="6"/>
      <c r="N14" s="6"/>
      <c r="O14" s="6"/>
    </row>
    <row r="15" spans="1:15" ht="54" customHeight="1">
      <c r="A15" s="41"/>
      <c r="B15" s="9">
        <v>2110</v>
      </c>
      <c r="C15" s="10" t="s">
        <v>37</v>
      </c>
      <c r="D15" s="11">
        <f t="shared" si="1"/>
        <v>387110</v>
      </c>
      <c r="E15" s="12">
        <f>G15</f>
        <v>387110</v>
      </c>
      <c r="F15" s="12"/>
      <c r="G15" s="12">
        <v>387110</v>
      </c>
      <c r="H15" s="7"/>
      <c r="I15" s="12"/>
      <c r="J15" s="12"/>
      <c r="K15" s="12"/>
      <c r="L15" s="12"/>
      <c r="M15" s="12"/>
      <c r="N15" s="12"/>
      <c r="O15" s="12"/>
    </row>
    <row r="16" spans="1:15" ht="14.25">
      <c r="A16" s="13">
        <v>750</v>
      </c>
      <c r="B16" s="18"/>
      <c r="C16" s="19" t="s">
        <v>2</v>
      </c>
      <c r="D16" s="5">
        <f t="shared" si="1"/>
        <v>1018757</v>
      </c>
      <c r="E16" s="6">
        <f>SUM(E17:E19)</f>
        <v>1018757</v>
      </c>
      <c r="F16" s="6">
        <f>SUM(F17:F19)</f>
        <v>900000</v>
      </c>
      <c r="G16" s="6">
        <f>SUM(G17:G19)</f>
        <v>109757</v>
      </c>
      <c r="H16" s="6">
        <f>SUM(H17:H19)</f>
        <v>9000</v>
      </c>
      <c r="I16" s="6"/>
      <c r="J16" s="6"/>
      <c r="K16" s="6"/>
      <c r="L16" s="6"/>
      <c r="M16" s="6"/>
      <c r="N16" s="6"/>
      <c r="O16" s="6"/>
    </row>
    <row r="17" spans="1:15" ht="14.25">
      <c r="A17" s="13"/>
      <c r="B17" s="20" t="s">
        <v>43</v>
      </c>
      <c r="C17" s="21" t="s">
        <v>44</v>
      </c>
      <c r="D17" s="11">
        <f>E17</f>
        <v>900000</v>
      </c>
      <c r="E17" s="11">
        <f>F17</f>
        <v>900000</v>
      </c>
      <c r="F17" s="11">
        <v>900000</v>
      </c>
      <c r="G17" s="6"/>
      <c r="H17" s="7"/>
      <c r="I17" s="6"/>
      <c r="J17" s="6"/>
      <c r="K17" s="6"/>
      <c r="L17" s="6"/>
      <c r="M17" s="6"/>
      <c r="N17" s="6"/>
      <c r="O17" s="6"/>
    </row>
    <row r="18" spans="1:15" ht="55.5" customHeight="1">
      <c r="A18" s="41"/>
      <c r="B18" s="9">
        <v>2110</v>
      </c>
      <c r="C18" s="10" t="s">
        <v>37</v>
      </c>
      <c r="D18" s="11">
        <f t="shared" si="1"/>
        <v>109757</v>
      </c>
      <c r="E18" s="12">
        <f>G18</f>
        <v>109757</v>
      </c>
      <c r="F18" s="12"/>
      <c r="G18" s="12">
        <v>109757</v>
      </c>
      <c r="H18" s="7"/>
      <c r="I18" s="12"/>
      <c r="J18" s="12"/>
      <c r="K18" s="12"/>
      <c r="L18" s="12"/>
      <c r="M18" s="12"/>
      <c r="N18" s="12"/>
      <c r="O18" s="12"/>
    </row>
    <row r="19" spans="1:15" ht="58.5" customHeight="1">
      <c r="A19" s="41"/>
      <c r="B19" s="22">
        <v>2120</v>
      </c>
      <c r="C19" s="10" t="s">
        <v>54</v>
      </c>
      <c r="D19" s="11">
        <f t="shared" si="1"/>
        <v>9000</v>
      </c>
      <c r="E19" s="12">
        <f>H19</f>
        <v>9000</v>
      </c>
      <c r="F19" s="12"/>
      <c r="G19" s="12"/>
      <c r="H19" s="23">
        <v>9000</v>
      </c>
      <c r="I19" s="12"/>
      <c r="J19" s="12"/>
      <c r="K19" s="12"/>
      <c r="L19" s="12"/>
      <c r="M19" s="12"/>
      <c r="N19" s="12"/>
      <c r="O19" s="12"/>
    </row>
    <row r="20" spans="1:15" ht="23.25" customHeight="1">
      <c r="A20" s="13" t="s">
        <v>16</v>
      </c>
      <c r="B20" s="18"/>
      <c r="C20" s="24" t="s">
        <v>3</v>
      </c>
      <c r="D20" s="5">
        <f t="shared" si="1"/>
        <v>4367000</v>
      </c>
      <c r="E20" s="6">
        <f>G20</f>
        <v>4359000</v>
      </c>
      <c r="F20" s="6"/>
      <c r="G20" s="6">
        <f>G21</f>
        <v>4359000</v>
      </c>
      <c r="H20" s="7"/>
      <c r="I20" s="6"/>
      <c r="J20" s="6"/>
      <c r="K20" s="6">
        <v>8000</v>
      </c>
      <c r="L20" s="6">
        <f>K20</f>
        <v>8000</v>
      </c>
      <c r="M20" s="6"/>
      <c r="N20" s="6"/>
      <c r="O20" s="6"/>
    </row>
    <row r="21" spans="1:15" ht="52.5" customHeight="1">
      <c r="A21" s="8"/>
      <c r="B21" s="9">
        <v>2110</v>
      </c>
      <c r="C21" s="10" t="s">
        <v>37</v>
      </c>
      <c r="D21" s="11">
        <f t="shared" si="1"/>
        <v>4359000</v>
      </c>
      <c r="E21" s="12">
        <f>G21</f>
        <v>4359000</v>
      </c>
      <c r="F21" s="12"/>
      <c r="G21" s="12">
        <v>4359000</v>
      </c>
      <c r="H21" s="7"/>
      <c r="I21" s="12"/>
      <c r="J21" s="12"/>
      <c r="K21" s="12"/>
      <c r="L21" s="12"/>
      <c r="M21" s="12"/>
      <c r="N21" s="12"/>
      <c r="O21" s="12"/>
    </row>
    <row r="22" spans="1:15" ht="49.5" customHeight="1">
      <c r="A22" s="13"/>
      <c r="B22" s="54" t="s">
        <v>64</v>
      </c>
      <c r="C22" s="10" t="s">
        <v>65</v>
      </c>
      <c r="D22" s="11">
        <v>8000</v>
      </c>
      <c r="E22" s="6"/>
      <c r="F22" s="6"/>
      <c r="G22" s="6"/>
      <c r="H22" s="7"/>
      <c r="I22" s="6"/>
      <c r="J22" s="6"/>
      <c r="K22" s="17">
        <v>8000</v>
      </c>
      <c r="L22" s="17">
        <v>8000</v>
      </c>
      <c r="M22" s="6"/>
      <c r="N22" s="6"/>
      <c r="O22" s="6"/>
    </row>
    <row r="23" spans="1:15" ht="55.5" customHeight="1">
      <c r="A23" s="25">
        <v>756</v>
      </c>
      <c r="B23" s="26"/>
      <c r="C23" s="2" t="s">
        <v>42</v>
      </c>
      <c r="D23" s="5">
        <f>E23+K23</f>
        <v>10013468</v>
      </c>
      <c r="E23" s="27">
        <f>SUM(E24:E25)</f>
        <v>10013468</v>
      </c>
      <c r="F23" s="27">
        <f>F24+F25</f>
        <v>10013468</v>
      </c>
      <c r="G23" s="12"/>
      <c r="H23" s="7"/>
      <c r="I23" s="12"/>
      <c r="J23" s="12"/>
      <c r="K23" s="12"/>
      <c r="L23" s="12"/>
      <c r="M23" s="12"/>
      <c r="N23" s="12"/>
      <c r="O23" s="12"/>
    </row>
    <row r="24" spans="1:15" ht="19.5" customHeight="1">
      <c r="A24" s="28"/>
      <c r="B24" s="20" t="s">
        <v>45</v>
      </c>
      <c r="C24" s="21" t="s">
        <v>47</v>
      </c>
      <c r="D24" s="11">
        <f>E24</f>
        <v>9713468</v>
      </c>
      <c r="E24" s="12">
        <v>9713468</v>
      </c>
      <c r="F24" s="12">
        <f>E24</f>
        <v>9713468</v>
      </c>
      <c r="G24" s="12"/>
      <c r="H24" s="7"/>
      <c r="I24" s="12"/>
      <c r="J24" s="12"/>
      <c r="K24" s="12"/>
      <c r="L24" s="12"/>
      <c r="M24" s="12"/>
      <c r="N24" s="12"/>
      <c r="O24" s="12"/>
    </row>
    <row r="25" spans="1:15" ht="21" customHeight="1">
      <c r="A25" s="28"/>
      <c r="B25" s="20" t="s">
        <v>46</v>
      </c>
      <c r="C25" s="21" t="s">
        <v>48</v>
      </c>
      <c r="D25" s="11">
        <f>E25</f>
        <v>300000</v>
      </c>
      <c r="E25" s="12">
        <f>F25</f>
        <v>300000</v>
      </c>
      <c r="F25" s="12">
        <v>300000</v>
      </c>
      <c r="G25" s="12"/>
      <c r="H25" s="7"/>
      <c r="I25" s="12"/>
      <c r="J25" s="12"/>
      <c r="K25" s="12"/>
      <c r="L25" s="12"/>
      <c r="M25" s="12"/>
      <c r="N25" s="12"/>
      <c r="O25" s="12"/>
    </row>
    <row r="26" spans="1:15" ht="14.25">
      <c r="A26" s="13" t="s">
        <v>17</v>
      </c>
      <c r="B26" s="18"/>
      <c r="C26" s="24" t="s">
        <v>13</v>
      </c>
      <c r="D26" s="5">
        <f t="shared" si="1"/>
        <v>25253606</v>
      </c>
      <c r="E26" s="6">
        <f>E27</f>
        <v>25253606</v>
      </c>
      <c r="F26" s="6">
        <f>E26</f>
        <v>25253606</v>
      </c>
      <c r="G26" s="6"/>
      <c r="H26" s="6"/>
      <c r="I26" s="6"/>
      <c r="J26" s="6"/>
      <c r="K26" s="6"/>
      <c r="L26" s="6"/>
      <c r="M26" s="6"/>
      <c r="N26" s="6"/>
      <c r="O26" s="6"/>
    </row>
    <row r="27" spans="1:15" ht="23.25" customHeight="1">
      <c r="A27" s="8"/>
      <c r="B27" s="9">
        <v>2920</v>
      </c>
      <c r="C27" s="10" t="s">
        <v>49</v>
      </c>
      <c r="D27" s="11">
        <f t="shared" si="1"/>
        <v>25253606</v>
      </c>
      <c r="E27" s="12">
        <v>25253606</v>
      </c>
      <c r="F27" s="12">
        <f>E27</f>
        <v>25253606</v>
      </c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4.25">
      <c r="A28" s="13">
        <v>801</v>
      </c>
      <c r="B28" s="14"/>
      <c r="C28" s="29" t="s">
        <v>4</v>
      </c>
      <c r="D28" s="37">
        <f t="shared" si="1"/>
        <v>767250</v>
      </c>
      <c r="E28" s="38">
        <f>SUM(E29:E34)</f>
        <v>767250</v>
      </c>
      <c r="F28" s="6">
        <f>F29+F30+F31+F32</f>
        <v>76700</v>
      </c>
      <c r="G28" s="6"/>
      <c r="H28" s="6"/>
      <c r="I28" s="6"/>
      <c r="J28" s="38">
        <f>SUM(J29:J34)</f>
        <v>690550</v>
      </c>
      <c r="K28" s="6"/>
      <c r="L28" s="6"/>
      <c r="M28" s="6"/>
      <c r="N28" s="6"/>
      <c r="O28" s="6"/>
    </row>
    <row r="29" spans="1:15" ht="14.25">
      <c r="A29" s="41"/>
      <c r="B29" s="30" t="s">
        <v>33</v>
      </c>
      <c r="C29" s="31" t="s">
        <v>41</v>
      </c>
      <c r="D29" s="11">
        <f t="shared" si="1"/>
        <v>400</v>
      </c>
      <c r="E29" s="17">
        <f>F29</f>
        <v>400</v>
      </c>
      <c r="F29" s="12">
        <f>400</f>
        <v>400</v>
      </c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72.75" customHeight="1">
      <c r="A30" s="41"/>
      <c r="B30" s="32" t="s">
        <v>40</v>
      </c>
      <c r="C30" s="33" t="s">
        <v>52</v>
      </c>
      <c r="D30" s="11">
        <f t="shared" si="1"/>
        <v>35300</v>
      </c>
      <c r="E30" s="17">
        <f>F30</f>
        <v>35300</v>
      </c>
      <c r="F30" s="12">
        <f>23000+12300</f>
        <v>35300</v>
      </c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4.25">
      <c r="A31" s="41"/>
      <c r="B31" s="32" t="s">
        <v>30</v>
      </c>
      <c r="C31" s="33" t="s">
        <v>29</v>
      </c>
      <c r="D31" s="11">
        <f t="shared" si="1"/>
        <v>26000</v>
      </c>
      <c r="E31" s="17">
        <f>F31</f>
        <v>26000</v>
      </c>
      <c r="F31" s="12">
        <f>26000</f>
        <v>26000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4.25">
      <c r="A32" s="41"/>
      <c r="B32" s="32" t="s">
        <v>31</v>
      </c>
      <c r="C32" s="31" t="s">
        <v>32</v>
      </c>
      <c r="D32" s="11">
        <f t="shared" si="1"/>
        <v>15000</v>
      </c>
      <c r="E32" s="17">
        <f>F32</f>
        <v>15000</v>
      </c>
      <c r="F32" s="12">
        <f>4500+8500+2000</f>
        <v>15000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24" customHeight="1">
      <c r="A33" s="41"/>
      <c r="B33" s="32" t="s">
        <v>55</v>
      </c>
      <c r="C33" s="10" t="s">
        <v>57</v>
      </c>
      <c r="D33" s="46">
        <f t="shared" si="1"/>
        <v>586967.5</v>
      </c>
      <c r="E33" s="39">
        <f>J33</f>
        <v>586967.5</v>
      </c>
      <c r="F33" s="12"/>
      <c r="G33" s="12"/>
      <c r="H33" s="12"/>
      <c r="I33" s="12"/>
      <c r="J33" s="45">
        <v>586967.5</v>
      </c>
      <c r="K33" s="12"/>
      <c r="L33" s="12"/>
      <c r="M33" s="12"/>
      <c r="N33" s="12"/>
      <c r="O33" s="12"/>
    </row>
    <row r="34" spans="1:15" ht="28.5" customHeight="1">
      <c r="A34" s="41"/>
      <c r="B34" s="32" t="s">
        <v>58</v>
      </c>
      <c r="C34" s="10" t="s">
        <v>57</v>
      </c>
      <c r="D34" s="46">
        <f>E34</f>
        <v>103582.5</v>
      </c>
      <c r="E34" s="39">
        <f>J34</f>
        <v>103582.5</v>
      </c>
      <c r="F34" s="12"/>
      <c r="G34" s="12"/>
      <c r="H34" s="12"/>
      <c r="I34" s="12"/>
      <c r="J34" s="45">
        <v>103582.5</v>
      </c>
      <c r="K34" s="12"/>
      <c r="L34" s="12"/>
      <c r="M34" s="12"/>
      <c r="N34" s="12"/>
      <c r="O34" s="12"/>
    </row>
    <row r="35" spans="1:15" ht="14.25">
      <c r="A35" s="13">
        <v>851</v>
      </c>
      <c r="B35" s="14"/>
      <c r="C35" s="29" t="s">
        <v>5</v>
      </c>
      <c r="D35" s="5">
        <f t="shared" si="1"/>
        <v>1321400</v>
      </c>
      <c r="E35" s="6">
        <f>E36</f>
        <v>1321400</v>
      </c>
      <c r="F35" s="6"/>
      <c r="G35" s="6">
        <f>G36</f>
        <v>1321400</v>
      </c>
      <c r="H35" s="6"/>
      <c r="I35" s="6"/>
      <c r="J35" s="6"/>
      <c r="K35" s="6"/>
      <c r="L35" s="6"/>
      <c r="M35" s="6"/>
      <c r="N35" s="6"/>
      <c r="O35" s="6"/>
    </row>
    <row r="36" spans="1:15" ht="51" customHeight="1">
      <c r="A36" s="8"/>
      <c r="B36" s="9">
        <v>2110</v>
      </c>
      <c r="C36" s="10" t="s">
        <v>53</v>
      </c>
      <c r="D36" s="11">
        <f t="shared" si="1"/>
        <v>1321400</v>
      </c>
      <c r="E36" s="12">
        <f>G36</f>
        <v>1321400</v>
      </c>
      <c r="F36" s="12"/>
      <c r="G36" s="12">
        <v>1321400</v>
      </c>
      <c r="H36" s="12"/>
      <c r="I36" s="12"/>
      <c r="J36" s="12"/>
      <c r="K36" s="12"/>
      <c r="L36" s="12"/>
      <c r="M36" s="12"/>
      <c r="N36" s="12"/>
      <c r="O36" s="12"/>
    </row>
    <row r="37" spans="1:15" ht="14.25">
      <c r="A37" s="13" t="s">
        <v>6</v>
      </c>
      <c r="B37" s="14"/>
      <c r="C37" s="4" t="s">
        <v>14</v>
      </c>
      <c r="D37" s="5">
        <f t="shared" si="1"/>
        <v>75018</v>
      </c>
      <c r="E37" s="5">
        <f>SUM(E38:E41)</f>
        <v>75018</v>
      </c>
      <c r="F37" s="5">
        <f>SUM(F38:F41)</f>
        <v>5450</v>
      </c>
      <c r="G37" s="5"/>
      <c r="H37" s="5"/>
      <c r="I37" s="5">
        <f>SUM(I38:I41)</f>
        <v>69568</v>
      </c>
      <c r="J37" s="5"/>
      <c r="K37" s="5"/>
      <c r="L37" s="5"/>
      <c r="M37" s="5"/>
      <c r="N37" s="5"/>
      <c r="O37" s="5"/>
    </row>
    <row r="38" spans="1:15" ht="48" customHeight="1">
      <c r="A38" s="13"/>
      <c r="B38" s="15" t="s">
        <v>38</v>
      </c>
      <c r="C38" s="33" t="s">
        <v>39</v>
      </c>
      <c r="D38" s="11">
        <f t="shared" si="1"/>
        <v>3000</v>
      </c>
      <c r="E38" s="11">
        <f>F38</f>
        <v>3000</v>
      </c>
      <c r="F38" s="11">
        <v>3000</v>
      </c>
      <c r="G38" s="11"/>
      <c r="H38" s="11"/>
      <c r="I38" s="11"/>
      <c r="J38" s="11"/>
      <c r="K38" s="11"/>
      <c r="L38" s="11"/>
      <c r="M38" s="11"/>
      <c r="N38" s="11"/>
      <c r="O38" s="11"/>
    </row>
    <row r="39" spans="1:15" ht="14.25">
      <c r="A39" s="13"/>
      <c r="B39" s="15" t="s">
        <v>33</v>
      </c>
      <c r="C39" s="31" t="s">
        <v>34</v>
      </c>
      <c r="D39" s="11">
        <f t="shared" si="1"/>
        <v>950</v>
      </c>
      <c r="E39" s="11">
        <f>F39</f>
        <v>950</v>
      </c>
      <c r="F39" s="11">
        <v>950</v>
      </c>
      <c r="G39" s="11"/>
      <c r="H39" s="11"/>
      <c r="I39" s="11"/>
      <c r="J39" s="11"/>
      <c r="K39" s="11"/>
      <c r="L39" s="11"/>
      <c r="M39" s="11"/>
      <c r="N39" s="11"/>
      <c r="O39" s="11"/>
    </row>
    <row r="40" spans="1:15" ht="14.25">
      <c r="A40" s="13"/>
      <c r="B40" s="15" t="s">
        <v>31</v>
      </c>
      <c r="C40" s="31" t="s">
        <v>32</v>
      </c>
      <c r="D40" s="11">
        <f t="shared" si="1"/>
        <v>1500</v>
      </c>
      <c r="E40" s="11">
        <f>F40</f>
        <v>1500</v>
      </c>
      <c r="F40" s="11">
        <v>1500</v>
      </c>
      <c r="G40" s="11"/>
      <c r="H40" s="11"/>
      <c r="I40" s="11"/>
      <c r="J40" s="11"/>
      <c r="K40" s="11"/>
      <c r="L40" s="11"/>
      <c r="M40" s="11"/>
      <c r="N40" s="11"/>
      <c r="O40" s="11"/>
    </row>
    <row r="41" spans="1:15" ht="40.5" customHeight="1">
      <c r="A41" s="41"/>
      <c r="B41" s="9">
        <v>2320</v>
      </c>
      <c r="C41" s="33" t="s">
        <v>28</v>
      </c>
      <c r="D41" s="11">
        <f t="shared" si="1"/>
        <v>69568</v>
      </c>
      <c r="E41" s="12">
        <f>I41</f>
        <v>69568</v>
      </c>
      <c r="F41" s="12"/>
      <c r="G41" s="12"/>
      <c r="H41" s="12"/>
      <c r="I41" s="12">
        <v>69568</v>
      </c>
      <c r="J41" s="12"/>
      <c r="K41" s="12"/>
      <c r="L41" s="12"/>
      <c r="M41" s="12"/>
      <c r="N41" s="12"/>
      <c r="O41" s="12"/>
    </row>
    <row r="42" spans="1:15" ht="23.25" customHeight="1">
      <c r="A42" s="34">
        <v>853</v>
      </c>
      <c r="B42" s="35"/>
      <c r="C42" s="36" t="s">
        <v>7</v>
      </c>
      <c r="D42" s="37">
        <f>E42+K42</f>
        <v>2698974.4299999997</v>
      </c>
      <c r="E42" s="38">
        <f>SUM(E43:E47)</f>
        <v>2698974.4299999997</v>
      </c>
      <c r="F42" s="6">
        <f>SUM(F43:F47)</f>
        <v>361700</v>
      </c>
      <c r="G42" s="6">
        <f>SUM(G43:G47)</f>
        <v>73200</v>
      </c>
      <c r="H42" s="6"/>
      <c r="I42" s="6">
        <f>SUM(I43:I47)</f>
        <v>603810</v>
      </c>
      <c r="J42" s="38">
        <f>SUM(J43:J47)</f>
        <v>1660264.43</v>
      </c>
      <c r="K42" s="6"/>
      <c r="L42" s="6"/>
      <c r="M42" s="6"/>
      <c r="N42" s="6"/>
      <c r="O42" s="6"/>
    </row>
    <row r="43" spans="1:15" ht="14.25">
      <c r="A43" s="34"/>
      <c r="B43" s="15" t="s">
        <v>31</v>
      </c>
      <c r="C43" s="10" t="s">
        <v>32</v>
      </c>
      <c r="D43" s="11">
        <f t="shared" si="1"/>
        <v>3000</v>
      </c>
      <c r="E43" s="17">
        <f>F43</f>
        <v>3000</v>
      </c>
      <c r="F43" s="17">
        <v>3000</v>
      </c>
      <c r="G43" s="17"/>
      <c r="H43" s="17"/>
      <c r="I43" s="17"/>
      <c r="J43" s="17"/>
      <c r="K43" s="17"/>
      <c r="L43" s="17"/>
      <c r="M43" s="17"/>
      <c r="N43" s="17"/>
      <c r="O43" s="17"/>
    </row>
    <row r="44" spans="1:15" ht="25.5" customHeight="1">
      <c r="A44" s="34"/>
      <c r="B44" s="15" t="s">
        <v>55</v>
      </c>
      <c r="C44" s="10" t="s">
        <v>56</v>
      </c>
      <c r="D44" s="46">
        <v>1660264.43</v>
      </c>
      <c r="E44" s="39">
        <f>J44</f>
        <v>1660264.43</v>
      </c>
      <c r="F44" s="17"/>
      <c r="G44" s="17"/>
      <c r="H44" s="17"/>
      <c r="I44" s="17"/>
      <c r="J44" s="39">
        <v>1660264.43</v>
      </c>
      <c r="K44" s="17"/>
      <c r="L44" s="17"/>
      <c r="M44" s="17"/>
      <c r="N44" s="17"/>
      <c r="O44" s="17"/>
    </row>
    <row r="45" spans="1:15" ht="51" customHeight="1">
      <c r="A45" s="61"/>
      <c r="B45" s="9">
        <v>2110</v>
      </c>
      <c r="C45" s="10" t="s">
        <v>37</v>
      </c>
      <c r="D45" s="11">
        <f t="shared" si="1"/>
        <v>73200</v>
      </c>
      <c r="E45" s="12">
        <v>73200</v>
      </c>
      <c r="F45" s="12"/>
      <c r="G45" s="12">
        <v>73200</v>
      </c>
      <c r="H45" s="12"/>
      <c r="I45" s="12"/>
      <c r="J45" s="12"/>
      <c r="K45" s="12"/>
      <c r="L45" s="12"/>
      <c r="M45" s="12"/>
      <c r="N45" s="12"/>
      <c r="O45" s="12"/>
    </row>
    <row r="46" spans="1:15" ht="42" customHeight="1">
      <c r="A46" s="61"/>
      <c r="B46" s="9">
        <v>2320</v>
      </c>
      <c r="C46" s="40" t="s">
        <v>50</v>
      </c>
      <c r="D46" s="11">
        <f>E46</f>
        <v>603810</v>
      </c>
      <c r="E46" s="12">
        <f>I46</f>
        <v>603810</v>
      </c>
      <c r="F46" s="12"/>
      <c r="G46" s="12"/>
      <c r="H46" s="12"/>
      <c r="I46" s="12">
        <v>603810</v>
      </c>
      <c r="J46" s="12"/>
      <c r="K46" s="12"/>
      <c r="L46" s="12"/>
      <c r="M46" s="12"/>
      <c r="N46" s="12"/>
      <c r="O46" s="12"/>
    </row>
    <row r="47" spans="1:15" ht="59.25" customHeight="1">
      <c r="A47" s="61"/>
      <c r="B47" s="9">
        <v>2690</v>
      </c>
      <c r="C47" s="33" t="s">
        <v>36</v>
      </c>
      <c r="D47" s="11">
        <f t="shared" si="1"/>
        <v>358700</v>
      </c>
      <c r="E47" s="12">
        <v>358700</v>
      </c>
      <c r="F47" s="12">
        <f>E47</f>
        <v>358700</v>
      </c>
      <c r="G47" s="12"/>
      <c r="H47" s="12"/>
      <c r="I47" s="12"/>
      <c r="J47" s="12"/>
      <c r="K47" s="12"/>
      <c r="L47" s="12"/>
      <c r="M47" s="12"/>
      <c r="N47" s="12"/>
      <c r="O47" s="12"/>
    </row>
    <row r="48" spans="1:15" ht="16.5" customHeight="1">
      <c r="A48" s="34" t="s">
        <v>8</v>
      </c>
      <c r="B48" s="14"/>
      <c r="C48" s="36" t="s">
        <v>9</v>
      </c>
      <c r="D48" s="5">
        <f t="shared" si="1"/>
        <v>54000</v>
      </c>
      <c r="E48" s="6">
        <f>E49+E50</f>
        <v>54000</v>
      </c>
      <c r="F48" s="6">
        <f>F49+F50</f>
        <v>54000</v>
      </c>
      <c r="G48" s="6"/>
      <c r="H48" s="6"/>
      <c r="I48" s="6"/>
      <c r="J48" s="6"/>
      <c r="K48" s="6"/>
      <c r="L48" s="6"/>
      <c r="M48" s="6"/>
      <c r="N48" s="6"/>
      <c r="O48" s="6"/>
    </row>
    <row r="49" spans="1:15" ht="14.25">
      <c r="A49" s="61"/>
      <c r="B49" s="32" t="s">
        <v>30</v>
      </c>
      <c r="C49" s="33" t="s">
        <v>29</v>
      </c>
      <c r="D49" s="11">
        <f t="shared" si="1"/>
        <v>50000</v>
      </c>
      <c r="E49" s="12">
        <f>F49</f>
        <v>50000</v>
      </c>
      <c r="F49" s="12">
        <v>50000</v>
      </c>
      <c r="G49" s="12"/>
      <c r="H49" s="12"/>
      <c r="I49" s="12"/>
      <c r="J49" s="12"/>
      <c r="K49" s="12"/>
      <c r="L49" s="12"/>
      <c r="M49" s="12"/>
      <c r="N49" s="12"/>
      <c r="O49" s="12"/>
    </row>
    <row r="50" spans="1:15" ht="14.25">
      <c r="A50" s="61"/>
      <c r="B50" s="32" t="s">
        <v>31</v>
      </c>
      <c r="C50" s="31" t="s">
        <v>32</v>
      </c>
      <c r="D50" s="11">
        <f t="shared" si="1"/>
        <v>4000</v>
      </c>
      <c r="E50" s="12">
        <f>F50</f>
        <v>4000</v>
      </c>
      <c r="F50" s="12">
        <v>4000</v>
      </c>
      <c r="G50" s="12"/>
      <c r="H50" s="12"/>
      <c r="I50" s="12"/>
      <c r="J50" s="12"/>
      <c r="K50" s="12"/>
      <c r="L50" s="12"/>
      <c r="M50" s="12"/>
      <c r="N50" s="12"/>
      <c r="O50" s="12"/>
    </row>
    <row r="51" spans="1:15" ht="20.25" customHeight="1">
      <c r="A51" s="34" t="s">
        <v>10</v>
      </c>
      <c r="B51" s="14"/>
      <c r="C51" s="36" t="s">
        <v>11</v>
      </c>
      <c r="D51" s="5">
        <f t="shared" si="1"/>
        <v>35000</v>
      </c>
      <c r="E51" s="6">
        <f>I51</f>
        <v>35000</v>
      </c>
      <c r="F51" s="6"/>
      <c r="G51" s="6"/>
      <c r="H51" s="6"/>
      <c r="I51" s="6">
        <f>I52</f>
        <v>35000</v>
      </c>
      <c r="J51" s="6"/>
      <c r="K51" s="6"/>
      <c r="L51" s="6"/>
      <c r="M51" s="6"/>
      <c r="N51" s="6"/>
      <c r="O51" s="6"/>
    </row>
    <row r="52" spans="1:15" ht="45" customHeight="1">
      <c r="A52" s="41"/>
      <c r="B52" s="9">
        <v>2320</v>
      </c>
      <c r="C52" s="40" t="s">
        <v>50</v>
      </c>
      <c r="D52" s="11">
        <f t="shared" si="1"/>
        <v>35000</v>
      </c>
      <c r="E52" s="12">
        <f>E51</f>
        <v>35000</v>
      </c>
      <c r="F52" s="12"/>
      <c r="G52" s="12"/>
      <c r="H52" s="12"/>
      <c r="I52" s="12">
        <v>35000</v>
      </c>
      <c r="J52" s="12"/>
      <c r="K52" s="12"/>
      <c r="L52" s="12"/>
      <c r="M52" s="12"/>
      <c r="N52" s="12"/>
      <c r="O52" s="12"/>
    </row>
  </sheetData>
  <sheetProtection/>
  <mergeCells count="15">
    <mergeCell ref="D2:K2"/>
    <mergeCell ref="A4:A7"/>
    <mergeCell ref="B4:B7"/>
    <mergeCell ref="C4:C7"/>
    <mergeCell ref="D4:D7"/>
    <mergeCell ref="E4:O4"/>
    <mergeCell ref="E5:J5"/>
    <mergeCell ref="K5:O5"/>
    <mergeCell ref="E6:E7"/>
    <mergeCell ref="F6:J6"/>
    <mergeCell ref="K6:K7"/>
    <mergeCell ref="L6:O6"/>
    <mergeCell ref="A9:C9"/>
    <mergeCell ref="A45:A47"/>
    <mergeCell ref="A49:A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rowBreaks count="3" manualBreakCount="3">
    <brk id="18" max="14" man="1"/>
    <brk id="29" max="255" man="1"/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majka_l</dc:creator>
  <cp:keywords/>
  <dc:description/>
  <cp:lastModifiedBy>majka_l</cp:lastModifiedBy>
  <cp:lastPrinted>2009-11-16T12:10:39Z</cp:lastPrinted>
  <dcterms:created xsi:type="dcterms:W3CDTF">2009-10-28T18:23:53Z</dcterms:created>
  <dcterms:modified xsi:type="dcterms:W3CDTF">2010-01-15T09:48:12Z</dcterms:modified>
  <cp:category/>
  <cp:version/>
  <cp:contentType/>
  <cp:contentStatus/>
</cp:coreProperties>
</file>