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abela 9" sheetId="1" r:id="rId1"/>
  </sheets>
  <definedNames>
    <definedName name="Excel_BuiltIn_Print_Area_1">'Tabela 9'!$1:$7</definedName>
    <definedName name="Excel_BuiltIn_Print_Area_2">#REF!</definedName>
    <definedName name="Excel_BuiltIn_Sheet_Title_1">"Tabela 9"</definedName>
    <definedName name="Excel_BuiltIn_Sheet_Title_2">"Tabela termom"</definedName>
    <definedName name="_xlnm.Print_Area" localSheetId="0">'Tabela 9'!$A$1:$Q$50</definedName>
    <definedName name="SHEET_TITLE" localSheetId="0">"Tabela 9"</definedName>
    <definedName name="_xlnm.Print_Titles" localSheetId="0">'Tabela 9'!$8:$15</definedName>
  </definedNames>
  <calcPr fullCalcOnLoad="1"/>
</workbook>
</file>

<file path=xl/sharedStrings.xml><?xml version="1.0" encoding="utf-8"?>
<sst xmlns="http://schemas.openxmlformats.org/spreadsheetml/2006/main" count="56" uniqueCount="44">
  <si>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</si>
  <si>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</si>
  <si>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</si>
  <si>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</si>
  <si>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</si>
  <si>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</si>
  <si>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>razem</t>
  </si>
  <si>
    <t>Program: Program Operacyjny Województwa Łódzkiego 2007-2013</t>
  </si>
  <si>
    <t xml:space="preserve">Wydatki Razem </t>
  </si>
  <si>
    <t>z tego:</t>
  </si>
  <si>
    <t>Tabela nr 9</t>
  </si>
  <si>
    <t xml:space="preserve">Działanie: VI.1 Rewitalizacja obszarów problemowych </t>
  </si>
  <si>
    <t>Wydatki razem</t>
  </si>
  <si>
    <t>z tego źródła finansowania:</t>
  </si>
  <si>
    <t xml:space="preserve">OGÓŁEM </t>
  </si>
  <si>
    <t>X</t>
  </si>
  <si>
    <t>(6+7)</t>
  </si>
  <si>
    <t>(9+13)</t>
  </si>
  <si>
    <t>(10+11+12)</t>
  </si>
  <si>
    <t>(14+15+16+17)</t>
  </si>
  <si>
    <t>Wydatki majątkowe</t>
  </si>
  <si>
    <t xml:space="preserve">środki z budżetu krajowego </t>
  </si>
  <si>
    <t>środki z budżetu UE</t>
  </si>
  <si>
    <t>Oś piorytetowa VI: Odnowa obszarów miejskich</t>
  </si>
  <si>
    <t>Środki z budżetu krajowego**</t>
  </si>
  <si>
    <t>Środki z budżetu UE</t>
  </si>
  <si>
    <t>Wydatki* na projekty i programy realizowane ze środków pochodzacych z budżetu Unii Europejskiej i źródeł zagranicznych nie podlegających zwrotowi (art.5 ust.1 pkt 2 i 3 u.f.p)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</si>
  <si>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</si>
  <si>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</si>
  <si>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</si>
  <si>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</si>
  <si>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</si>
  <si>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 xml:space="preserve">z tego 2008 </t>
  </si>
  <si>
    <t>Lp.</t>
  </si>
  <si>
    <t>z tego 2010</t>
  </si>
  <si>
    <t>Oś piorytetowa VI: Odnowa Obszarów Miejskich</t>
  </si>
  <si>
    <r>
      <t xml:space="preserve">nazwa projektu: </t>
    </r>
    <r>
      <rPr>
        <b/>
        <sz val="8"/>
        <color indexed="8"/>
        <rFont val="Times New Roman"/>
        <family val="0"/>
      </rPr>
      <t>„Zagospodarowanie przestrzenne obszaru objętego ochroną konserwatorską - Trakt Dworcowy, etap I - plac przed dworcem”</t>
    </r>
  </si>
  <si>
    <t xml:space="preserve">2012r. </t>
  </si>
  <si>
    <r>
      <t xml:space="preserve">nazwa projektu: </t>
    </r>
    <r>
      <rPr>
        <b/>
        <sz val="8"/>
        <color indexed="8"/>
        <rFont val="Times New Roman"/>
        <family val="0"/>
      </rPr>
      <t>„Rewitalizacja zabytkowego parku miejskiego w Skierniewicach, dawnego ogrodu Prymasów Polski”</t>
    </r>
  </si>
  <si>
    <r>
      <t xml:space="preserve">nazwa projektu: </t>
    </r>
    <r>
      <rPr>
        <b/>
        <sz val="8"/>
        <color indexed="8"/>
        <rFont val="Times New Roman"/>
        <family val="1"/>
      </rPr>
      <t>"Ożywienie społeczno - gospodarcze w północno -wschodniej części województwa łódzkiego poprzez rewitalizację terenów powojskowych w Skierniewicach"</t>
    </r>
  </si>
  <si>
    <t>700 70005</t>
  </si>
  <si>
    <t>600 60015</t>
  </si>
  <si>
    <t>921 92120</t>
  </si>
  <si>
    <t>Załącznik Nr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</si>
</sst>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8"/>
      <color indexed="8"/>
      <name val="Times New Roman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zcionka tekstu podstawowego"/>
      <family val="2"/>
    </font>
    <font>
      <b/>
      <sz val="13"/>
      <color indexed="49"/>
      <name val="Czcionka tekstu podstawowego"/>
      <family val="2"/>
    </font>
    <font>
      <b/>
      <sz val="11"/>
      <color indexed="4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1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1"/>
      </right>
      <top style="thin">
        <color indexed="8"/>
      </top>
      <bottom style="thin">
        <color indexed="8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 style="hair">
        <color indexed="8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right" wrapText="1"/>
      <protection/>
    </xf>
    <xf numFmtId="0" fontId="3" fillId="0" borderId="14" xfId="0" applyNumberFormat="1" applyFont="1" applyFill="1" applyBorder="1" applyAlignment="1" applyProtection="1">
      <alignment horizontal="right" wrapText="1"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4" fontId="3" fillId="0" borderId="18" xfId="0" applyNumberFormat="1" applyFont="1" applyFill="1" applyBorder="1" applyAlignment="1" applyProtection="1">
      <alignment horizontal="right"/>
      <protection/>
    </xf>
    <xf numFmtId="0" fontId="3" fillId="0" borderId="20" xfId="0" applyNumberFormat="1" applyFont="1" applyFill="1" applyBorder="1" applyAlignment="1" applyProtection="1">
      <alignment horizontal="right" wrapText="1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1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3" fontId="3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/>
      <protection/>
    </xf>
    <xf numFmtId="3" fontId="3" fillId="0" borderId="26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3" fillId="0" borderId="27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29" xfId="0" applyNumberFormat="1" applyFont="1" applyFill="1" applyBorder="1" applyAlignment="1" applyProtection="1">
      <alignment horizontal="center" vertical="center"/>
      <protection/>
    </xf>
    <xf numFmtId="4" fontId="3" fillId="0" borderId="3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31" xfId="0" applyNumberFormat="1" applyFont="1" applyFill="1" applyBorder="1" applyAlignment="1" applyProtection="1">
      <alignment horizontal="center" vertic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4" fontId="3" fillId="0" borderId="33" xfId="0" applyNumberFormat="1" applyFont="1" applyFill="1" applyBorder="1" applyAlignment="1" applyProtection="1">
      <alignment horizontal="center" vertical="center"/>
      <protection/>
    </xf>
    <xf numFmtId="4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1A1A1A"/>
      <rgbColor rgb="00C7C7C7"/>
      <rgbColor rgb="00E6E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7.7109375" defaultRowHeight="12.75"/>
  <cols>
    <col min="1" max="1" width="2.7109375" style="18" customWidth="1"/>
    <col min="2" max="2" width="18.28125" style="18" customWidth="1"/>
    <col min="3" max="3" width="6.57421875" style="18" customWidth="1"/>
    <col min="4" max="4" width="8.421875" style="3" customWidth="1"/>
    <col min="5" max="5" width="13.421875" style="18" customWidth="1"/>
    <col min="6" max="6" width="13.140625" style="18" customWidth="1"/>
    <col min="7" max="7" width="12.8515625" style="18" customWidth="1"/>
    <col min="8" max="8" width="11.57421875" style="18" customWidth="1"/>
    <col min="9" max="9" width="11.00390625" style="18" customWidth="1"/>
    <col min="10" max="10" width="3.140625" style="18" customWidth="1"/>
    <col min="11" max="11" width="3.57421875" style="18" customWidth="1"/>
    <col min="12" max="12" width="10.00390625" style="18" customWidth="1"/>
    <col min="13" max="13" width="9.8515625" style="18" customWidth="1"/>
    <col min="14" max="14" width="7.28125" style="18" customWidth="1"/>
    <col min="15" max="15" width="6.421875" style="18" customWidth="1"/>
    <col min="16" max="16" width="6.28125" style="18" customWidth="1"/>
    <col min="17" max="17" width="11.140625" style="18" customWidth="1"/>
    <col min="18" max="16384" width="7.7109375" style="18" customWidth="1"/>
  </cols>
  <sheetData>
    <row r="1" ht="12.75">
      <c r="B1" s="18" t="s">
        <v>43</v>
      </c>
    </row>
    <row r="3" spans="1:256" ht="12.75">
      <c r="A3" s="20"/>
      <c r="B3" s="2"/>
      <c r="C3" s="20"/>
      <c r="D3" s="30"/>
      <c r="E3" s="20"/>
      <c r="F3" s="20"/>
      <c r="G3" s="20"/>
      <c r="H3" s="2"/>
      <c r="I3" s="20"/>
      <c r="J3" s="2"/>
      <c r="K3" s="20"/>
      <c r="L3" s="2"/>
      <c r="M3" s="20"/>
      <c r="N3" s="20"/>
      <c r="O3" s="20"/>
      <c r="P3" s="20" t="s">
        <v>10</v>
      </c>
      <c r="Q3" s="20"/>
      <c r="R3" s="25"/>
      <c r="S3" s="25"/>
      <c r="T3" s="25"/>
      <c r="U3" s="25"/>
      <c r="V3" s="25"/>
      <c r="W3" s="25"/>
      <c r="X3" s="25"/>
      <c r="Y3" s="25"/>
      <c r="Z3" s="2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12.75">
      <c r="A4" s="20"/>
      <c r="B4" s="2"/>
      <c r="C4" s="20"/>
      <c r="D4" s="30"/>
      <c r="E4" s="20"/>
      <c r="F4" s="20"/>
      <c r="G4" s="20"/>
      <c r="H4" s="2"/>
      <c r="I4" s="20"/>
      <c r="J4" s="2"/>
      <c r="K4" s="20"/>
      <c r="L4" s="2"/>
      <c r="M4" s="20"/>
      <c r="N4" s="20"/>
      <c r="O4" s="20"/>
      <c r="P4" s="20"/>
      <c r="Q4" s="20"/>
      <c r="R4" s="25"/>
      <c r="S4" s="25"/>
      <c r="T4" s="25"/>
      <c r="U4" s="25"/>
      <c r="V4" s="25"/>
      <c r="W4" s="25"/>
      <c r="X4" s="25"/>
      <c r="Y4" s="25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12.75">
      <c r="A5" s="20"/>
      <c r="B5" s="17"/>
      <c r="C5" s="20"/>
      <c r="D5" s="30"/>
      <c r="E5" s="20"/>
      <c r="F5" s="2"/>
      <c r="G5" s="20"/>
      <c r="H5" s="20"/>
      <c r="I5" s="20"/>
      <c r="J5" s="20"/>
      <c r="K5" s="20"/>
      <c r="L5" s="2"/>
      <c r="M5" s="17"/>
      <c r="N5" s="20"/>
      <c r="O5" s="20"/>
      <c r="P5" s="20"/>
      <c r="Q5" s="20"/>
      <c r="R5" s="25"/>
      <c r="S5" s="25"/>
      <c r="T5" s="25"/>
      <c r="U5" s="25"/>
      <c r="V5" s="25"/>
      <c r="W5" s="25"/>
      <c r="X5" s="25"/>
      <c r="Y5" s="25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2.75">
      <c r="A6" s="79" t="s">
        <v>26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25"/>
      <c r="S6" s="25"/>
      <c r="T6" s="25"/>
      <c r="U6" s="25"/>
      <c r="V6" s="25"/>
      <c r="W6" s="25"/>
      <c r="X6" s="25"/>
      <c r="Y6" s="25"/>
      <c r="Z6" s="25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25"/>
      <c r="S7" s="25"/>
      <c r="T7" s="25"/>
      <c r="U7" s="25"/>
      <c r="V7" s="25"/>
      <c r="W7" s="25"/>
      <c r="X7" s="25"/>
      <c r="Y7" s="25"/>
      <c r="Z7" s="25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2.75" customHeight="1">
      <c r="A8" s="81" t="s">
        <v>33</v>
      </c>
      <c r="B8" s="81" t="s">
        <v>0</v>
      </c>
      <c r="C8" s="81" t="s">
        <v>1</v>
      </c>
      <c r="D8" s="81" t="s">
        <v>2</v>
      </c>
      <c r="E8" s="81" t="s">
        <v>3</v>
      </c>
      <c r="F8" s="81" t="s">
        <v>4</v>
      </c>
      <c r="G8" s="81"/>
      <c r="H8" s="81" t="s">
        <v>5</v>
      </c>
      <c r="I8" s="81"/>
      <c r="J8" s="81"/>
      <c r="K8" s="81"/>
      <c r="L8" s="81"/>
      <c r="M8" s="81"/>
      <c r="N8" s="81"/>
      <c r="O8" s="81"/>
      <c r="P8" s="81"/>
      <c r="Q8" s="81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2.75" customHeight="1">
      <c r="A9" s="81"/>
      <c r="B9" s="81"/>
      <c r="C9" s="81"/>
      <c r="D9" s="81"/>
      <c r="E9" s="81"/>
      <c r="F9" s="81" t="s">
        <v>21</v>
      </c>
      <c r="G9" s="81" t="s">
        <v>22</v>
      </c>
      <c r="H9" s="81" t="s">
        <v>37</v>
      </c>
      <c r="I9" s="81"/>
      <c r="J9" s="81"/>
      <c r="K9" s="81"/>
      <c r="L9" s="81"/>
      <c r="M9" s="81"/>
      <c r="N9" s="81"/>
      <c r="O9" s="81"/>
      <c r="P9" s="81"/>
      <c r="Q9" s="81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2.75" customHeight="1">
      <c r="A10" s="81"/>
      <c r="B10" s="81"/>
      <c r="C10" s="81"/>
      <c r="D10" s="81"/>
      <c r="E10" s="81"/>
      <c r="F10" s="81"/>
      <c r="G10" s="81"/>
      <c r="H10" s="81" t="s">
        <v>8</v>
      </c>
      <c r="I10" s="81" t="s">
        <v>9</v>
      </c>
      <c r="J10" s="81"/>
      <c r="K10" s="81"/>
      <c r="L10" s="81"/>
      <c r="M10" s="81"/>
      <c r="N10" s="81"/>
      <c r="O10" s="81"/>
      <c r="P10" s="81"/>
      <c r="Q10" s="81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7.25" customHeight="1">
      <c r="A11" s="81"/>
      <c r="B11" s="81"/>
      <c r="C11" s="81"/>
      <c r="D11" s="81"/>
      <c r="E11" s="81"/>
      <c r="F11" s="81"/>
      <c r="G11" s="81"/>
      <c r="H11" s="81"/>
      <c r="I11" s="81" t="s">
        <v>24</v>
      </c>
      <c r="J11" s="81"/>
      <c r="K11" s="81"/>
      <c r="L11" s="81"/>
      <c r="M11" s="81" t="s">
        <v>25</v>
      </c>
      <c r="N11" s="81"/>
      <c r="O11" s="81"/>
      <c r="P11" s="81"/>
      <c r="Q11" s="81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2.5" customHeight="1">
      <c r="A12" s="81"/>
      <c r="B12" s="81"/>
      <c r="C12" s="81"/>
      <c r="D12" s="81"/>
      <c r="E12" s="81"/>
      <c r="F12" s="81"/>
      <c r="G12" s="81"/>
      <c r="H12" s="81"/>
      <c r="I12" s="81" t="s">
        <v>12</v>
      </c>
      <c r="J12" s="81" t="s">
        <v>13</v>
      </c>
      <c r="K12" s="81"/>
      <c r="L12" s="81"/>
      <c r="M12" s="81" t="s">
        <v>12</v>
      </c>
      <c r="N12" s="81" t="s">
        <v>13</v>
      </c>
      <c r="O12" s="81"/>
      <c r="P12" s="81"/>
      <c r="Q12" s="81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75.75" customHeight="1">
      <c r="A13" s="81"/>
      <c r="B13" s="81"/>
      <c r="C13" s="81"/>
      <c r="D13" s="81"/>
      <c r="E13" s="81"/>
      <c r="F13" s="81"/>
      <c r="G13" s="81"/>
      <c r="H13" s="81"/>
      <c r="I13" s="81"/>
      <c r="J13" s="8" t="s">
        <v>27</v>
      </c>
      <c r="K13" s="8" t="s">
        <v>28</v>
      </c>
      <c r="L13" s="8" t="s">
        <v>29</v>
      </c>
      <c r="M13" s="81"/>
      <c r="N13" s="14" t="s">
        <v>30</v>
      </c>
      <c r="O13" s="14" t="s">
        <v>27</v>
      </c>
      <c r="P13" s="14" t="s">
        <v>28</v>
      </c>
      <c r="Q13" s="8" t="s">
        <v>31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2.75">
      <c r="A14" s="6"/>
      <c r="B14" s="6"/>
      <c r="C14" s="6"/>
      <c r="D14" s="26"/>
      <c r="E14" s="6" t="s">
        <v>16</v>
      </c>
      <c r="F14" s="6"/>
      <c r="G14" s="26"/>
      <c r="H14" s="26" t="s">
        <v>17</v>
      </c>
      <c r="I14" s="6" t="s">
        <v>18</v>
      </c>
      <c r="J14" s="6"/>
      <c r="K14" s="6"/>
      <c r="L14" s="6"/>
      <c r="M14" s="6" t="s">
        <v>19</v>
      </c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2.75">
      <c r="A15" s="13">
        <v>1</v>
      </c>
      <c r="B15" s="13">
        <v>2</v>
      </c>
      <c r="C15" s="9">
        <v>3</v>
      </c>
      <c r="D15" s="13">
        <v>4</v>
      </c>
      <c r="E15" s="9">
        <v>5</v>
      </c>
      <c r="F15" s="9">
        <v>6</v>
      </c>
      <c r="G15" s="13">
        <v>7</v>
      </c>
      <c r="H15" s="13">
        <v>8</v>
      </c>
      <c r="I15" s="13">
        <v>9</v>
      </c>
      <c r="J15" s="9">
        <v>10</v>
      </c>
      <c r="K15" s="9">
        <v>11</v>
      </c>
      <c r="L15" s="13">
        <v>12</v>
      </c>
      <c r="M15" s="13">
        <v>13</v>
      </c>
      <c r="N15" s="13">
        <v>14</v>
      </c>
      <c r="O15" s="9">
        <v>15</v>
      </c>
      <c r="P15" s="9">
        <v>16</v>
      </c>
      <c r="Q15" s="13">
        <v>17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17" ht="12.75">
      <c r="A16" s="82">
        <v>1</v>
      </c>
      <c r="B16" s="10" t="s">
        <v>20</v>
      </c>
      <c r="C16" s="23"/>
      <c r="D16" s="10"/>
      <c r="E16" s="23"/>
      <c r="F16" s="23"/>
      <c r="G16" s="10"/>
      <c r="H16" s="10"/>
      <c r="I16" s="10"/>
      <c r="J16" s="23"/>
      <c r="K16" s="23"/>
      <c r="L16" s="10"/>
      <c r="M16" s="10"/>
      <c r="N16" s="10"/>
      <c r="O16" s="23"/>
      <c r="P16" s="23"/>
      <c r="Q16" s="10"/>
    </row>
    <row r="17" spans="1:17" ht="45" customHeight="1">
      <c r="A17" s="82"/>
      <c r="B17" s="22" t="s">
        <v>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ht="31.5" customHeight="1">
      <c r="A18" s="82"/>
      <c r="B18" s="31" t="s">
        <v>23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32.25" customHeight="1">
      <c r="A19" s="82"/>
      <c r="B19" s="31" t="s">
        <v>11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ht="99.75" customHeight="1">
      <c r="A20" s="82"/>
      <c r="B20" s="49" t="s">
        <v>39</v>
      </c>
      <c r="C20" s="33"/>
      <c r="D20" s="16" t="s">
        <v>40</v>
      </c>
      <c r="E20" s="15">
        <f>F20+G20</f>
        <v>22955000</v>
      </c>
      <c r="F20" s="15">
        <f>F21</f>
        <v>5513750</v>
      </c>
      <c r="G20" s="15">
        <f>G21</f>
        <v>17441250</v>
      </c>
      <c r="H20" s="12">
        <f>I20+M20</f>
        <v>8284029.3</v>
      </c>
      <c r="I20" s="24">
        <f>F26</f>
        <v>1989809.0099999998</v>
      </c>
      <c r="J20" s="19"/>
      <c r="K20" s="19"/>
      <c r="L20" s="24">
        <f>F26</f>
        <v>1989809.0099999998</v>
      </c>
      <c r="M20" s="12">
        <f>G26</f>
        <v>6294220.29</v>
      </c>
      <c r="N20" s="19"/>
      <c r="O20" s="19"/>
      <c r="P20" s="19"/>
      <c r="Q20" s="21">
        <f>M20</f>
        <v>6294220.29</v>
      </c>
    </row>
    <row r="21" spans="1:17" ht="12.75">
      <c r="A21" s="32"/>
      <c r="B21" s="39" t="s">
        <v>6</v>
      </c>
      <c r="C21" s="78"/>
      <c r="D21" s="78"/>
      <c r="E21" s="15">
        <f>F21+G21</f>
        <v>22955000</v>
      </c>
      <c r="F21" s="15">
        <f>SUM(F22:F26)</f>
        <v>5513750</v>
      </c>
      <c r="G21" s="15">
        <f>SUM(G22:G26)</f>
        <v>17441250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2.75">
      <c r="A22" s="32"/>
      <c r="B22" s="39" t="s">
        <v>32</v>
      </c>
      <c r="C22" s="78"/>
      <c r="D22" s="78"/>
      <c r="E22" s="15">
        <v>762622.21</v>
      </c>
      <c r="F22" s="27">
        <f>E22-G22</f>
        <v>183180.49</v>
      </c>
      <c r="G22" s="15">
        <v>579441.72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ht="12.75">
      <c r="A23" s="32"/>
      <c r="B23" s="39">
        <v>2009</v>
      </c>
      <c r="C23" s="78"/>
      <c r="D23" s="78"/>
      <c r="E23" s="15">
        <f>F23+G23</f>
        <v>657235.71</v>
      </c>
      <c r="F23" s="27">
        <v>157866.85</v>
      </c>
      <c r="G23" s="15">
        <v>499368.86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2.75">
      <c r="A24" s="32"/>
      <c r="B24" s="39">
        <v>2010</v>
      </c>
      <c r="C24" s="78"/>
      <c r="D24" s="78"/>
      <c r="E24" s="15">
        <f>F24+G24</f>
        <v>10140565.64</v>
      </c>
      <c r="F24" s="27">
        <v>2435745.79</v>
      </c>
      <c r="G24" s="15">
        <v>7704819.85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2.75">
      <c r="A25" s="32"/>
      <c r="B25" s="39">
        <v>2011</v>
      </c>
      <c r="C25" s="78"/>
      <c r="D25" s="78"/>
      <c r="E25" s="15">
        <f>F25+G25</f>
        <v>3110547.1399999997</v>
      </c>
      <c r="F25" s="27">
        <f>1995513.77-1248365.91</f>
        <v>747147.8600000001</v>
      </c>
      <c r="G25" s="15">
        <f>6312265.71-3948866.43</f>
        <v>2363399.28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2.75">
      <c r="A26" s="28"/>
      <c r="B26" s="39">
        <v>2012</v>
      </c>
      <c r="C26" s="78"/>
      <c r="D26" s="78"/>
      <c r="E26" s="15">
        <f>F26+G26</f>
        <v>8284029.3</v>
      </c>
      <c r="F26" s="15">
        <f>741443.1+1248365.91</f>
        <v>1989809.0099999998</v>
      </c>
      <c r="G26" s="15">
        <f>2345353.86+3948866.43</f>
        <v>6294220.29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42.75">
      <c r="A27" s="69">
        <v>2</v>
      </c>
      <c r="B27" s="22" t="s">
        <v>7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32.25">
      <c r="A28" s="70"/>
      <c r="B28" s="31" t="s">
        <v>35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33" customHeight="1">
      <c r="A29" s="70"/>
      <c r="B29" s="31" t="s">
        <v>11</v>
      </c>
      <c r="C29" s="78"/>
      <c r="D29" s="78"/>
      <c r="E29" s="78"/>
      <c r="F29" s="78"/>
      <c r="G29" s="78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ht="75">
      <c r="A30" s="70"/>
      <c r="B30" s="29" t="s">
        <v>38</v>
      </c>
      <c r="C30" s="33"/>
      <c r="D30" s="50" t="s">
        <v>42</v>
      </c>
      <c r="E30" s="15">
        <f>F30+G30</f>
        <v>16179504.7</v>
      </c>
      <c r="F30" s="27">
        <f>F31</f>
        <v>2426925.71</v>
      </c>
      <c r="G30" s="36">
        <f>G31</f>
        <v>13752578.99</v>
      </c>
      <c r="H30" s="37">
        <f>I30+M30</f>
        <v>6706083</v>
      </c>
      <c r="I30" s="37">
        <f>F34</f>
        <v>1005912.45</v>
      </c>
      <c r="J30" s="37"/>
      <c r="K30" s="37"/>
      <c r="L30" s="37">
        <f>F34</f>
        <v>1005912.45</v>
      </c>
      <c r="M30" s="37">
        <f>G34</f>
        <v>5700170.55</v>
      </c>
      <c r="N30" s="37"/>
      <c r="O30" s="37"/>
      <c r="P30" s="37"/>
      <c r="Q30" s="37">
        <f>M30</f>
        <v>5700170.55</v>
      </c>
    </row>
    <row r="31" spans="1:17" ht="12.75">
      <c r="A31" s="70"/>
      <c r="B31" s="34" t="s">
        <v>6</v>
      </c>
      <c r="C31" s="72"/>
      <c r="D31" s="73"/>
      <c r="E31" s="15">
        <f>E33+E34+E35+E32</f>
        <v>16179504.700000001</v>
      </c>
      <c r="F31" s="27">
        <f>F33+F34+F35+F32</f>
        <v>2426925.71</v>
      </c>
      <c r="G31" s="46">
        <f>G32+G33+G34+G35</f>
        <v>13752578.99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2.75">
      <c r="A32" s="70"/>
      <c r="B32" s="34" t="s">
        <v>34</v>
      </c>
      <c r="C32" s="74"/>
      <c r="D32" s="75"/>
      <c r="E32" s="15">
        <f>F32+G32</f>
        <v>48190</v>
      </c>
      <c r="F32" s="27">
        <v>7228.5</v>
      </c>
      <c r="G32" s="46">
        <v>40961.5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.75">
      <c r="A33" s="70"/>
      <c r="B33" s="34">
        <v>2011</v>
      </c>
      <c r="C33" s="74"/>
      <c r="D33" s="75"/>
      <c r="E33" s="15">
        <f>F33+G33</f>
        <v>36900</v>
      </c>
      <c r="F33" s="27">
        <v>5535</v>
      </c>
      <c r="G33" s="36">
        <v>31365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2.75">
      <c r="A34" s="70"/>
      <c r="B34" s="34">
        <v>2012</v>
      </c>
      <c r="C34" s="74"/>
      <c r="D34" s="75"/>
      <c r="E34" s="15">
        <f>F34+G34</f>
        <v>6706083</v>
      </c>
      <c r="F34" s="27">
        <v>1005912.45</v>
      </c>
      <c r="G34" s="36">
        <v>5700170.55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2.75">
      <c r="A35" s="71"/>
      <c r="B35" s="35">
        <v>2013</v>
      </c>
      <c r="C35" s="76"/>
      <c r="D35" s="77"/>
      <c r="E35" s="15">
        <f>F35+G35</f>
        <v>9388331.700000001</v>
      </c>
      <c r="F35" s="38">
        <v>1408249.76</v>
      </c>
      <c r="G35" s="47">
        <v>7980081.94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48" customHeight="1">
      <c r="A36" s="85">
        <v>3</v>
      </c>
      <c r="B36" s="4" t="s">
        <v>7</v>
      </c>
      <c r="C36" s="78"/>
      <c r="D36" s="78"/>
      <c r="E36" s="78"/>
      <c r="F36" s="78"/>
      <c r="G36" s="78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32.25" customHeight="1">
      <c r="A37" s="85"/>
      <c r="B37" s="31" t="s">
        <v>35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33.75" customHeight="1">
      <c r="A38" s="85"/>
      <c r="B38" s="31" t="s">
        <v>11</v>
      </c>
      <c r="C38" s="78"/>
      <c r="D38" s="78"/>
      <c r="E38" s="78"/>
      <c r="F38" s="78"/>
      <c r="G38" s="78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75">
      <c r="A39" s="85"/>
      <c r="B39" s="29" t="s">
        <v>36</v>
      </c>
      <c r="C39" s="33"/>
      <c r="D39" s="50" t="s">
        <v>41</v>
      </c>
      <c r="E39" s="15">
        <f>F39+G39</f>
        <v>2961270.16</v>
      </c>
      <c r="F39" s="27">
        <f>F40</f>
        <v>444190.52999999997</v>
      </c>
      <c r="G39" s="36">
        <f>G40</f>
        <v>2517079.6300000004</v>
      </c>
      <c r="H39" s="37">
        <f>I39+M39</f>
        <v>175311.09</v>
      </c>
      <c r="I39" s="37">
        <f>F43</f>
        <v>26296.66</v>
      </c>
      <c r="J39" s="37"/>
      <c r="K39" s="37"/>
      <c r="L39" s="37">
        <f>F43</f>
        <v>26296.66</v>
      </c>
      <c r="M39" s="37">
        <f>G43</f>
        <v>149014.43</v>
      </c>
      <c r="N39" s="37"/>
      <c r="O39" s="37"/>
      <c r="P39" s="37"/>
      <c r="Q39" s="37">
        <f>M39</f>
        <v>149014.43</v>
      </c>
    </row>
    <row r="40" spans="1:17" ht="12.75">
      <c r="A40" s="85"/>
      <c r="B40" s="34" t="s">
        <v>6</v>
      </c>
      <c r="C40" s="78"/>
      <c r="D40" s="78"/>
      <c r="E40" s="15">
        <f>E42+E43+E41</f>
        <v>2961270.1599999997</v>
      </c>
      <c r="F40" s="27">
        <f>F42+F43+F41</f>
        <v>444190.52999999997</v>
      </c>
      <c r="G40" s="27">
        <f>G42+G43+G41</f>
        <v>2517079.6300000004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2.75">
      <c r="A41" s="85"/>
      <c r="B41" s="34" t="s">
        <v>34</v>
      </c>
      <c r="C41" s="78"/>
      <c r="D41" s="78"/>
      <c r="E41" s="15">
        <f>F41+G41</f>
        <v>259987.03</v>
      </c>
      <c r="F41" s="27">
        <v>38998.06</v>
      </c>
      <c r="G41" s="27">
        <v>220988.97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2.75">
      <c r="A42" s="85"/>
      <c r="B42" s="34">
        <v>2011</v>
      </c>
      <c r="C42" s="78"/>
      <c r="D42" s="78"/>
      <c r="E42" s="15">
        <f aca="true" t="shared" si="0" ref="E42:E47">F42+G42</f>
        <v>2525972.04</v>
      </c>
      <c r="F42" s="27">
        <f>403347.47-24451.66</f>
        <v>378895.81</v>
      </c>
      <c r="G42" s="15">
        <f>2285635.66-138559.43</f>
        <v>2147076.23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12.75">
      <c r="A43" s="85"/>
      <c r="B43" s="34">
        <v>2012</v>
      </c>
      <c r="C43" s="78"/>
      <c r="D43" s="78"/>
      <c r="E43" s="15">
        <f t="shared" si="0"/>
        <v>175311.09</v>
      </c>
      <c r="F43" s="27">
        <f>1845+24451.66</f>
        <v>26296.66</v>
      </c>
      <c r="G43" s="15">
        <f>10455+138559.43</f>
        <v>149014.43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12.75">
      <c r="A44" s="11"/>
      <c r="B44" s="41" t="s">
        <v>14</v>
      </c>
      <c r="C44" s="56" t="s">
        <v>15</v>
      </c>
      <c r="D44" s="56"/>
      <c r="E44" s="40">
        <f t="shared" si="0"/>
        <v>42095774.86</v>
      </c>
      <c r="F44" s="40">
        <f>F45+F46+F47+F48+F49+F50</f>
        <v>8384866.24</v>
      </c>
      <c r="G44" s="40">
        <f>G45+G46+G47+G48+G49+G50</f>
        <v>33710908.62</v>
      </c>
      <c r="H44" s="40">
        <f>H20+H39+H30</f>
        <v>15165423.39</v>
      </c>
      <c r="I44" s="40">
        <f>I20+I39+I30</f>
        <v>3022018.1199999996</v>
      </c>
      <c r="J44" s="40"/>
      <c r="K44" s="40"/>
      <c r="L44" s="40">
        <f>L20+L39+L30</f>
        <v>3022018.1199999996</v>
      </c>
      <c r="M44" s="40">
        <f>M20+M39+M30</f>
        <v>12143405.27</v>
      </c>
      <c r="N44" s="40"/>
      <c r="O44" s="40"/>
      <c r="P44" s="40"/>
      <c r="Q44" s="40">
        <f>Q20+Q39+Q30</f>
        <v>12143405.27</v>
      </c>
    </row>
    <row r="45" spans="1:17" ht="12.75">
      <c r="A45" s="42"/>
      <c r="B45" s="57"/>
      <c r="C45" s="55">
        <v>2008</v>
      </c>
      <c r="D45" s="55"/>
      <c r="E45" s="48">
        <f t="shared" si="0"/>
        <v>762622.21</v>
      </c>
      <c r="F45" s="48">
        <f>F22</f>
        <v>183180.49</v>
      </c>
      <c r="G45" s="48">
        <f>G22</f>
        <v>579441.72</v>
      </c>
      <c r="H45" s="60"/>
      <c r="I45" s="61"/>
      <c r="J45" s="61"/>
      <c r="K45" s="61"/>
      <c r="L45" s="61"/>
      <c r="M45" s="61"/>
      <c r="N45" s="61"/>
      <c r="O45" s="61"/>
      <c r="P45" s="61"/>
      <c r="Q45" s="62"/>
    </row>
    <row r="46" spans="1:17" ht="12.75">
      <c r="A46" s="43"/>
      <c r="B46" s="58"/>
      <c r="C46" s="55">
        <v>2009</v>
      </c>
      <c r="D46" s="55"/>
      <c r="E46" s="48">
        <f t="shared" si="0"/>
        <v>657235.71</v>
      </c>
      <c r="F46" s="48">
        <f>F23</f>
        <v>157866.85</v>
      </c>
      <c r="G46" s="48">
        <f>G23</f>
        <v>499368.86</v>
      </c>
      <c r="H46" s="63"/>
      <c r="I46" s="64"/>
      <c r="J46" s="64"/>
      <c r="K46" s="64"/>
      <c r="L46" s="64"/>
      <c r="M46" s="64"/>
      <c r="N46" s="64"/>
      <c r="O46" s="64"/>
      <c r="P46" s="64"/>
      <c r="Q46" s="65"/>
    </row>
    <row r="47" spans="1:17" ht="12.75">
      <c r="A47" s="43"/>
      <c r="B47" s="58"/>
      <c r="C47" s="55">
        <v>2010</v>
      </c>
      <c r="D47" s="55"/>
      <c r="E47" s="48">
        <f t="shared" si="0"/>
        <v>10448742.67</v>
      </c>
      <c r="F47" s="48">
        <f>F24+F41+F32</f>
        <v>2481972.35</v>
      </c>
      <c r="G47" s="48">
        <f>G24+G41+G32</f>
        <v>7966770.319999999</v>
      </c>
      <c r="H47" s="63"/>
      <c r="I47" s="64"/>
      <c r="J47" s="64"/>
      <c r="K47" s="64"/>
      <c r="L47" s="64"/>
      <c r="M47" s="64"/>
      <c r="N47" s="64"/>
      <c r="O47" s="64"/>
      <c r="P47" s="64"/>
      <c r="Q47" s="65"/>
    </row>
    <row r="48" spans="1:17" ht="12.75">
      <c r="A48" s="43"/>
      <c r="B48" s="58"/>
      <c r="C48" s="55">
        <v>2011</v>
      </c>
      <c r="D48" s="55"/>
      <c r="E48" s="48">
        <f>E25+E33+E42</f>
        <v>5673419.18</v>
      </c>
      <c r="F48" s="48">
        <f>F25+F33+F42</f>
        <v>1131578.6700000002</v>
      </c>
      <c r="G48" s="48">
        <f>G25+G33+G42</f>
        <v>4541840.51</v>
      </c>
      <c r="H48" s="63"/>
      <c r="I48" s="64"/>
      <c r="J48" s="64"/>
      <c r="K48" s="64"/>
      <c r="L48" s="64"/>
      <c r="M48" s="64"/>
      <c r="N48" s="64"/>
      <c r="O48" s="64"/>
      <c r="P48" s="64"/>
      <c r="Q48" s="65"/>
    </row>
    <row r="49" spans="1:17" ht="12.75">
      <c r="A49" s="43"/>
      <c r="B49" s="58"/>
      <c r="C49" s="55">
        <v>2012</v>
      </c>
      <c r="D49" s="55"/>
      <c r="E49" s="48">
        <f>E26+E43+E34</f>
        <v>15165423.39</v>
      </c>
      <c r="F49" s="48">
        <f>F26+F34+F43</f>
        <v>3022018.12</v>
      </c>
      <c r="G49" s="48">
        <f>G26+G34+G43</f>
        <v>12143405.27</v>
      </c>
      <c r="H49" s="63"/>
      <c r="I49" s="64"/>
      <c r="J49" s="64"/>
      <c r="K49" s="64"/>
      <c r="L49" s="64"/>
      <c r="M49" s="64"/>
      <c r="N49" s="64"/>
      <c r="O49" s="64"/>
      <c r="P49" s="64"/>
      <c r="Q49" s="65"/>
    </row>
    <row r="50" spans="1:17" ht="12.75">
      <c r="A50" s="44"/>
      <c r="B50" s="59"/>
      <c r="C50" s="52">
        <v>2013</v>
      </c>
      <c r="D50" s="52"/>
      <c r="E50" s="48">
        <f>F50+G50</f>
        <v>9388331.700000001</v>
      </c>
      <c r="F50" s="48">
        <f>F35</f>
        <v>1408249.76</v>
      </c>
      <c r="G50" s="48">
        <f>G35</f>
        <v>7980081.94</v>
      </c>
      <c r="H50" s="66"/>
      <c r="I50" s="67"/>
      <c r="J50" s="67"/>
      <c r="K50" s="67"/>
      <c r="L50" s="67"/>
      <c r="M50" s="67"/>
      <c r="N50" s="67"/>
      <c r="O50" s="67"/>
      <c r="P50" s="67"/>
      <c r="Q50" s="68"/>
    </row>
    <row r="54" spans="5:6" ht="12.75">
      <c r="E54" s="45"/>
      <c r="F54" s="45"/>
    </row>
  </sheetData>
  <sheetProtection selectLockedCells="1" selectUnlockedCells="1"/>
  <mergeCells count="70">
    <mergeCell ref="C48:D48"/>
    <mergeCell ref="C47:D47"/>
    <mergeCell ref="C46:D46"/>
    <mergeCell ref="A36:A43"/>
    <mergeCell ref="C36:Q38"/>
    <mergeCell ref="K40:K43"/>
    <mergeCell ref="L40:L43"/>
    <mergeCell ref="M40:M43"/>
    <mergeCell ref="N40:N43"/>
    <mergeCell ref="C40:D43"/>
    <mergeCell ref="H21:H26"/>
    <mergeCell ref="O21:O26"/>
    <mergeCell ref="P21:P26"/>
    <mergeCell ref="O31:O35"/>
    <mergeCell ref="P31:P35"/>
    <mergeCell ref="H40:H43"/>
    <mergeCell ref="I40:I43"/>
    <mergeCell ref="J40:J43"/>
    <mergeCell ref="I21:I26"/>
    <mergeCell ref="J21:J26"/>
    <mergeCell ref="A8:A13"/>
    <mergeCell ref="B8:B13"/>
    <mergeCell ref="C8:C13"/>
    <mergeCell ref="Q21:Q26"/>
    <mergeCell ref="C17:Q19"/>
    <mergeCell ref="K21:K26"/>
    <mergeCell ref="L21:L26"/>
    <mergeCell ref="M21:M26"/>
    <mergeCell ref="N21:N26"/>
    <mergeCell ref="C21:D26"/>
    <mergeCell ref="M11:Q11"/>
    <mergeCell ref="H10:H13"/>
    <mergeCell ref="I10:Q10"/>
    <mergeCell ref="A16:A20"/>
    <mergeCell ref="I12:I13"/>
    <mergeCell ref="J12:L12"/>
    <mergeCell ref="M12:M13"/>
    <mergeCell ref="F9:F13"/>
    <mergeCell ref="G9:G13"/>
    <mergeCell ref="H9:Q9"/>
    <mergeCell ref="A7:Q7"/>
    <mergeCell ref="AA7:AV7"/>
    <mergeCell ref="A6:Q6"/>
    <mergeCell ref="AA6:AV6"/>
    <mergeCell ref="D8:D13"/>
    <mergeCell ref="E8:E13"/>
    <mergeCell ref="F8:G8"/>
    <mergeCell ref="H8:Q8"/>
    <mergeCell ref="N12:Q12"/>
    <mergeCell ref="I11:L11"/>
    <mergeCell ref="B45:B50"/>
    <mergeCell ref="H45:Q50"/>
    <mergeCell ref="A27:A35"/>
    <mergeCell ref="C31:D35"/>
    <mergeCell ref="H31:H35"/>
    <mergeCell ref="I31:I35"/>
    <mergeCell ref="K31:K35"/>
    <mergeCell ref="J31:J35"/>
    <mergeCell ref="L31:L35"/>
    <mergeCell ref="C27:Q29"/>
    <mergeCell ref="Q31:Q35"/>
    <mergeCell ref="C50:D50"/>
    <mergeCell ref="M31:M35"/>
    <mergeCell ref="N31:N35"/>
    <mergeCell ref="Q40:Q43"/>
    <mergeCell ref="C45:D45"/>
    <mergeCell ref="C44:D44"/>
    <mergeCell ref="C49:D49"/>
    <mergeCell ref="O40:O43"/>
    <mergeCell ref="P40:P43"/>
  </mergeCells>
  <printOptions/>
  <pageMargins left="0.5" right="0.15763888888888888" top="0.5118055555555555" bottom="0.5118055555555555" header="0.5118055555555555" footer="0.5118055555555555"/>
  <pageSetup horizontalDpi="600" verticalDpi="600" orientation="landscape" paperSize="9" scale="91" r:id="rId1"/>
  <rowBreaks count="2" manualBreakCount="2">
    <brk id="26" max="16" man="1"/>
    <brk id="35" max="255" man="1"/>
  </rowBreaks>
  <colBreaks count="1" manualBreakCount="1">
    <brk id="1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214780397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broni_m</cp:lastModifiedBy>
  <cp:lastPrinted>2012-02-21T07:54:43Z</cp:lastPrinted>
  <dcterms:created xsi:type="dcterms:W3CDTF">2005-07-07T12:36:29Z</dcterms:created>
  <dcterms:modified xsi:type="dcterms:W3CDTF">2012-02-21T13:19:48Z</dcterms:modified>
  <cp:category/>
  <cp:version/>
  <cp:contentType/>
  <cp:contentStatus/>
  <cp:revision>11</cp:revision>
</cp:coreProperties>
</file>