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KL-2011" sheetId="1" r:id="rId1"/>
    <sheet name="Arkusz1" sheetId="2" r:id="rId2"/>
  </sheets>
  <definedNames>
    <definedName name="Excel_BuiltIn_Print_Area_1">'POKL-2011'!$A$1:$Q$69</definedName>
    <definedName name="Excel_BuiltIn_Print_Area_11">'POKL-2011'!$A:$XFD</definedName>
    <definedName name="Excel_BuiltIn_Print_Area_2">'Arkusz1'!$A:$XFD</definedName>
    <definedName name="Excel_BuiltIn_Print_Area_21">'Arkusz1'!$A:$XFD</definedName>
    <definedName name="Excel_BuiltIn_Sheet_Title_1">"Tabela 9a"</definedName>
    <definedName name="Excel_BuiltIn_Sheet_Title_11">"POKL-2011"</definedName>
    <definedName name="Excel_BuiltIn_Sheet_Title_2">"Arkusz1"</definedName>
    <definedName name="Excel_BuiltIn_Sheet_Title_21">"Arkusz1"</definedName>
    <definedName name="_xlnm.Print_Area" localSheetId="1">'Arkusz1'!$A:$IV</definedName>
    <definedName name="_xlnm.Print_Area" localSheetId="0">'POKL-2011'!$A$1:$Q$69</definedName>
    <definedName name="SHEET_TITLE" localSheetId="1">"Arkusz1"</definedName>
    <definedName name="SHEET_TITLE" localSheetId="0">"POKL-2011"</definedName>
    <definedName name="_xlnm.Print_Titles" localSheetId="0">'POKL-2011'!$4:$11</definedName>
  </definedNames>
  <calcPr fullCalcOnLoad="1"/>
</workbook>
</file>

<file path=xl/sharedStrings.xml><?xml version="1.0" encoding="utf-8"?>
<sst xmlns="http://schemas.openxmlformats.org/spreadsheetml/2006/main" count="109" uniqueCount="64">
  <si>
    <t>Wydatki razem</t>
  </si>
  <si>
    <t>z tego źródła finansowania:</t>
  </si>
  <si>
    <t>z tego 2008</t>
  </si>
  <si>
    <t>Tabela nr 9a</t>
  </si>
  <si>
    <t>z tego 2011</t>
  </si>
  <si>
    <t>1.6</t>
  </si>
  <si>
    <t>Program: Program Operacyjny Kapitał Ludzki, Priorytet VI – Rynek pracy otwarty dla wszystkich, Działanie 6.2- Wsparcie oraz promocja przedsiębiorczości i samozatrudnienia</t>
  </si>
  <si>
    <t>853 85333</t>
  </si>
  <si>
    <t>z tego 2010</t>
  </si>
  <si>
    <t>801 80195</t>
  </si>
  <si>
    <t>(6+7)</t>
  </si>
  <si>
    <t>(9+13)</t>
  </si>
  <si>
    <t>(10+11+12)</t>
  </si>
  <si>
    <t>(14+15+16+17)</t>
  </si>
  <si>
    <t>1.1</t>
  </si>
  <si>
    <t>Program Operacyjny Kapitał Ludzki, Priorytet IX – Rozwój wykształcenia i kompetencji w regionach, Działanie 9.1 – Wyrównanie szans edukacyjnych i zapewnienie wysokiej jakości usług edukacyjnych świadczonych w systemie oświaty</t>
  </si>
  <si>
    <t>razem</t>
  </si>
  <si>
    <t>853 85395</t>
  </si>
  <si>
    <t>1.2</t>
  </si>
  <si>
    <t>Wydatki bieżące</t>
  </si>
  <si>
    <t xml:space="preserve">środki z budżetu krajowego </t>
  </si>
  <si>
    <t>środki z budżetu UE</t>
  </si>
  <si>
    <t xml:space="preserve">2011r. </t>
  </si>
  <si>
    <t>1.8</t>
  </si>
  <si>
    <t>Program: Program Operacyjny Kapitał Ludzki, Piorytet VI- Rynek pracy otwarty dla wszystkich, Działanie 6.1 – Poprawa dostępu do zatrudnienia oraz wspieranie aktywności zawodowej w regionie</t>
  </si>
  <si>
    <t>801 80146</t>
  </si>
  <si>
    <t>Środki z budżetu krajowego**</t>
  </si>
  <si>
    <t>Środki z budżetu UE</t>
  </si>
  <si>
    <t>Ogółem</t>
  </si>
  <si>
    <t>1.7</t>
  </si>
  <si>
    <t>1.4</t>
  </si>
  <si>
    <t>z tego 2009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</si>
  <si>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</si>
  <si>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</si>
  <si>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</si>
  <si>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</si>
  <si>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</si>
  <si>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Wydatki majątkowe</t>
  </si>
  <si>
    <t>1.9</t>
  </si>
  <si>
    <t>Program: Program Operacyjny Kapitał Ludzki 2007-2013, Piorytet VI-"Rynek pracy otwarty dla wszystkich" oraz Piorytet VII - "Promocja integracji społecznej"</t>
  </si>
  <si>
    <t>1.3</t>
  </si>
  <si>
    <t>Program Operacyjny Kapitał Ludzki, Priorytet IX – Rozwój wykształcenia i kompetencji w regionach, Działanie 9.2 – Podniesienie atrakcyjności i jakości szkolnictwa zawodowego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</si>
  <si>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</si>
  <si>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</si>
  <si>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</si>
  <si>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</si>
  <si>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</si>
  <si>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</si>
  <si>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</si>
  <si>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>1.5</t>
  </si>
  <si>
    <t xml:space="preserve">Program Sektorowy: Comenius </t>
  </si>
  <si>
    <t>Program Operacyjny Kapitał Ludzki, Priorytet IX – Rozwój wykształcenia i kompetencji w regionach, Działanie 9.4 – Wysoko wykwalifikowane kadry systemu oświaty</t>
  </si>
  <si>
    <t xml:space="preserve">Wydatki Razem </t>
  </si>
  <si>
    <t>z tego:</t>
  </si>
  <si>
    <r>
      <t xml:space="preserve">nazwa projektu: </t>
    </r>
    <r>
      <rPr>
        <b/>
        <sz val="8"/>
        <color indexed="8"/>
        <rFont val="Times New Roman"/>
        <family val="0"/>
      </rPr>
      <t>„Wiedząc więcej – lepiej uczę”</t>
    </r>
  </si>
  <si>
    <r>
      <t xml:space="preserve">nazwa projektu: </t>
    </r>
    <r>
      <rPr>
        <b/>
        <sz val="8"/>
        <color indexed="8"/>
        <rFont val="Times New Roman"/>
        <family val="0"/>
      </rPr>
      <t>„Już dziś planuję swoją przyszłość”</t>
    </r>
  </si>
  <si>
    <r>
      <t xml:space="preserve">nazwa projektu: </t>
    </r>
    <r>
      <rPr>
        <b/>
        <sz val="8"/>
        <color indexed="8"/>
        <rFont val="Times New Roman"/>
        <family val="0"/>
      </rPr>
      <t>„Będę profesjonalistą”</t>
    </r>
  </si>
  <si>
    <r>
      <t xml:space="preserve">nazwa projektu : </t>
    </r>
    <r>
      <rPr>
        <b/>
        <sz val="8"/>
        <color indexed="8"/>
        <rFont val="Times New Roman"/>
        <family val="0"/>
      </rPr>
      <t>Łowcy pomysłów</t>
    </r>
  </si>
  <si>
    <r>
      <t xml:space="preserve">nazwa programu: </t>
    </r>
    <r>
      <rPr>
        <b/>
        <sz val="8"/>
        <color indexed="8"/>
        <rFont val="Times New Roman"/>
        <family val="0"/>
      </rPr>
      <t>Uczenie się prz</t>
    </r>
    <r>
      <rPr>
        <sz val="8"/>
        <color indexed="8"/>
        <rFont val="Times New Roman"/>
        <family val="0"/>
      </rPr>
      <t>e</t>
    </r>
    <r>
      <rPr>
        <b/>
        <sz val="8"/>
        <color indexed="8"/>
        <rFont val="Times New Roman"/>
        <family val="0"/>
      </rPr>
      <t>z całe życie</t>
    </r>
  </si>
  <si>
    <r>
      <t xml:space="preserve">nazwa projektu: </t>
    </r>
    <r>
      <rPr>
        <b/>
        <sz val="8"/>
        <color indexed="8"/>
        <rFont val="Times New Roman"/>
        <family val="0"/>
      </rPr>
      <t>"Moje Przedsiębiorstwo - Mój Sukces"</t>
    </r>
  </si>
  <si>
    <r>
      <t xml:space="preserve">nazwa projektu: </t>
    </r>
    <r>
      <rPr>
        <b/>
        <sz val="8"/>
        <color indexed="8"/>
        <rFont val="Times New Roman"/>
        <family val="0"/>
      </rPr>
      <t>"Profesjonalny  Pracownik-Przyjazny Urząd II"</t>
    </r>
  </si>
  <si>
    <r>
      <t xml:space="preserve">nazwa projektu: </t>
    </r>
    <r>
      <rPr>
        <b/>
        <sz val="8"/>
        <color indexed="8"/>
        <rFont val="Times New Roman"/>
        <family val="0"/>
      </rPr>
      <t>"Profesjonalny  Pracownik-Przyjazny Urząd III"</t>
    </r>
  </si>
  <si>
    <r>
      <t xml:space="preserve">nazwa projektu: </t>
    </r>
    <r>
      <rPr>
        <b/>
        <sz val="8"/>
        <color indexed="8"/>
        <rFont val="Times New Roman"/>
        <family val="0"/>
      </rPr>
      <t>"Edukacja szansą na przyszłość"</t>
    </r>
  </si>
  <si>
    <t>Załącznik nr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</si>
</sst>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0"/>
      <color indexed="8"/>
      <name val="Sans"/>
      <family val="0"/>
    </font>
    <font>
      <b/>
      <sz val="10"/>
      <color indexed="8"/>
      <name val="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1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49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8"/>
      </top>
      <bottom style="thin">
        <color indexed="6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1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1"/>
      </right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1"/>
      </left>
      <right style="thin">
        <color indexed="8"/>
      </right>
      <top style="thin">
        <color indexed="8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1"/>
      </left>
      <right style="thin">
        <color indexed="8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8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8"/>
      </right>
      <top style="thin">
        <color indexed="61"/>
      </top>
      <bottom>
        <color indexed="63"/>
      </bottom>
    </border>
    <border>
      <left style="hair">
        <color indexed="8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center" wrapText="1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 wrapText="1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1" fillId="0" borderId="1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6" fillId="0" borderId="20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4" fontId="2" fillId="0" borderId="23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3" fontId="3" fillId="0" borderId="14" xfId="0" applyNumberFormat="1" applyFont="1" applyFill="1" applyBorder="1" applyAlignment="1" applyProtection="1">
      <alignment wrapText="1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3" fontId="3" fillId="0" borderId="10" xfId="0" applyNumberFormat="1" applyFont="1" applyFill="1" applyBorder="1" applyAlignment="1" applyProtection="1">
      <alignment wrapText="1"/>
      <protection/>
    </xf>
    <xf numFmtId="0" fontId="2" fillId="0" borderId="16" xfId="0" applyNumberFormat="1" applyFont="1" applyFill="1" applyBorder="1" applyAlignment="1" applyProtection="1">
      <alignment horizontal="right" wrapText="1"/>
      <protection/>
    </xf>
    <xf numFmtId="4" fontId="2" fillId="0" borderId="26" xfId="0" applyNumberFormat="1" applyFont="1" applyFill="1" applyBorder="1" applyAlignment="1" applyProtection="1">
      <alignment/>
      <protection/>
    </xf>
    <xf numFmtId="4" fontId="2" fillId="0" borderId="24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4" fontId="2" fillId="0" borderId="27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2" fillId="0" borderId="28" xfId="0" applyNumberFormat="1" applyFont="1" applyFill="1" applyBorder="1" applyAlignment="1" applyProtection="1">
      <alignment horizontal="right" wrapText="1"/>
      <protection/>
    </xf>
    <xf numFmtId="4" fontId="2" fillId="0" borderId="28" xfId="0" applyNumberFormat="1" applyFont="1" applyFill="1" applyBorder="1" applyAlignment="1" applyProtection="1">
      <alignment horizontal="center"/>
      <protection/>
    </xf>
    <xf numFmtId="4" fontId="2" fillId="0" borderId="29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right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1" fillId="33" borderId="33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2" fillId="0" borderId="37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1A1A1A"/>
      <rgbColor rgb="00C7C7C7"/>
      <rgbColor rgb="00E6E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="97" zoomScaleNormal="97" zoomScaleSheetLayoutView="97" zoomScalePageLayoutView="0" workbookViewId="0" topLeftCell="A1">
      <selection activeCell="B1" sqref="B1"/>
    </sheetView>
  </sheetViews>
  <sheetFormatPr defaultColWidth="7.7109375" defaultRowHeight="12.75"/>
  <cols>
    <col min="1" max="1" width="2.7109375" style="70" customWidth="1"/>
    <col min="2" max="2" width="18.7109375" style="70" customWidth="1"/>
    <col min="3" max="3" width="7.00390625" style="70" customWidth="1"/>
    <col min="4" max="4" width="8.8515625" style="48" customWidth="1"/>
    <col min="5" max="5" width="13.28125" style="70" customWidth="1"/>
    <col min="6" max="6" width="11.7109375" style="70" customWidth="1"/>
    <col min="7" max="7" width="15.140625" style="70" customWidth="1"/>
    <col min="8" max="8" width="11.57421875" style="70" customWidth="1"/>
    <col min="9" max="9" width="9.8515625" style="70" customWidth="1"/>
    <col min="10" max="10" width="4.57421875" style="70" customWidth="1"/>
    <col min="11" max="11" width="3.140625" style="70" customWidth="1"/>
    <col min="12" max="12" width="11.421875" style="70" customWidth="1"/>
    <col min="13" max="13" width="11.7109375" style="70" customWidth="1"/>
    <col min="14" max="14" width="6.7109375" style="70" customWidth="1"/>
    <col min="15" max="15" width="6.421875" style="70" customWidth="1"/>
    <col min="16" max="16" width="5.28125" style="70" customWidth="1"/>
    <col min="17" max="17" width="10.140625" style="70" customWidth="1"/>
    <col min="18" max="16384" width="7.7109375" style="70" customWidth="1"/>
  </cols>
  <sheetData>
    <row r="1" spans="1:256" ht="12.75">
      <c r="A1" s="21"/>
      <c r="B1" s="34" t="s">
        <v>63</v>
      </c>
      <c r="C1" s="21"/>
      <c r="D1" s="17"/>
      <c r="E1" s="21"/>
      <c r="F1" s="21"/>
      <c r="G1" s="21"/>
      <c r="H1" s="23"/>
      <c r="I1" s="21"/>
      <c r="J1" s="23"/>
      <c r="K1" s="21"/>
      <c r="L1" s="23"/>
      <c r="M1" s="28"/>
      <c r="N1" s="21"/>
      <c r="O1" s="21"/>
      <c r="P1" s="21"/>
      <c r="Q1" s="21" t="s">
        <v>3</v>
      </c>
      <c r="R1" s="28"/>
      <c r="S1" s="28"/>
      <c r="T1" s="28"/>
      <c r="U1" s="28"/>
      <c r="V1" s="28"/>
      <c r="W1" s="28"/>
      <c r="X1" s="28"/>
      <c r="Y1" s="28"/>
      <c r="Z1" s="2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28"/>
      <c r="S2" s="28"/>
      <c r="T2" s="28"/>
      <c r="U2" s="28"/>
      <c r="V2" s="28"/>
      <c r="W2" s="28"/>
      <c r="X2" s="28"/>
      <c r="Y2" s="28"/>
      <c r="Z2" s="28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12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8"/>
      <c r="S3" s="28"/>
      <c r="T3" s="28"/>
      <c r="U3" s="28"/>
      <c r="V3" s="28"/>
      <c r="W3" s="28"/>
      <c r="X3" s="28"/>
      <c r="Y3" s="28"/>
      <c r="Z3" s="28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ht="12.75" customHeight="1">
      <c r="A4" s="103" t="s">
        <v>42</v>
      </c>
      <c r="B4" s="103" t="s">
        <v>43</v>
      </c>
      <c r="C4" s="103" t="s">
        <v>44</v>
      </c>
      <c r="D4" s="103" t="s">
        <v>45</v>
      </c>
      <c r="E4" s="103" t="s">
        <v>46</v>
      </c>
      <c r="F4" s="103" t="s">
        <v>47</v>
      </c>
      <c r="G4" s="103"/>
      <c r="H4" s="103" t="s">
        <v>48</v>
      </c>
      <c r="I4" s="103"/>
      <c r="J4" s="103"/>
      <c r="K4" s="103"/>
      <c r="L4" s="103"/>
      <c r="M4" s="103"/>
      <c r="N4" s="103"/>
      <c r="O4" s="103"/>
      <c r="P4" s="103"/>
      <c r="Q4" s="103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12.75" customHeight="1">
      <c r="A5" s="103"/>
      <c r="B5" s="103"/>
      <c r="C5" s="103"/>
      <c r="D5" s="103"/>
      <c r="E5" s="103"/>
      <c r="F5" s="103" t="s">
        <v>20</v>
      </c>
      <c r="G5" s="103" t="s">
        <v>21</v>
      </c>
      <c r="H5" s="103" t="s">
        <v>22</v>
      </c>
      <c r="I5" s="103"/>
      <c r="J5" s="103"/>
      <c r="K5" s="103"/>
      <c r="L5" s="103"/>
      <c r="M5" s="103"/>
      <c r="N5" s="103"/>
      <c r="O5" s="103"/>
      <c r="P5" s="103"/>
      <c r="Q5" s="103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2.75" customHeight="1">
      <c r="A6" s="103"/>
      <c r="B6" s="103"/>
      <c r="C6" s="103"/>
      <c r="D6" s="103"/>
      <c r="E6" s="103"/>
      <c r="F6" s="103"/>
      <c r="G6" s="103"/>
      <c r="H6" s="103" t="s">
        <v>52</v>
      </c>
      <c r="I6" s="103" t="s">
        <v>53</v>
      </c>
      <c r="J6" s="103"/>
      <c r="K6" s="103"/>
      <c r="L6" s="103"/>
      <c r="M6" s="103"/>
      <c r="N6" s="103"/>
      <c r="O6" s="103"/>
      <c r="P6" s="103"/>
      <c r="Q6" s="10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7.25" customHeight="1">
      <c r="A7" s="103"/>
      <c r="B7" s="103"/>
      <c r="C7" s="103"/>
      <c r="D7" s="103"/>
      <c r="E7" s="103"/>
      <c r="F7" s="103"/>
      <c r="G7" s="103"/>
      <c r="H7" s="103"/>
      <c r="I7" s="103" t="s">
        <v>26</v>
      </c>
      <c r="J7" s="103"/>
      <c r="K7" s="103"/>
      <c r="L7" s="103"/>
      <c r="M7" s="103" t="s">
        <v>27</v>
      </c>
      <c r="N7" s="103"/>
      <c r="O7" s="103"/>
      <c r="P7" s="103"/>
      <c r="Q7" s="103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2.75" customHeight="1">
      <c r="A8" s="103"/>
      <c r="B8" s="103"/>
      <c r="C8" s="103"/>
      <c r="D8" s="103"/>
      <c r="E8" s="103"/>
      <c r="F8" s="103"/>
      <c r="G8" s="103"/>
      <c r="H8" s="103"/>
      <c r="I8" s="103" t="s">
        <v>0</v>
      </c>
      <c r="J8" s="103" t="s">
        <v>1</v>
      </c>
      <c r="K8" s="103"/>
      <c r="L8" s="103"/>
      <c r="M8" s="103" t="s">
        <v>0</v>
      </c>
      <c r="N8" s="103" t="s">
        <v>1</v>
      </c>
      <c r="O8" s="103"/>
      <c r="P8" s="103"/>
      <c r="Q8" s="103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69" customHeight="1">
      <c r="A9" s="103"/>
      <c r="B9" s="103"/>
      <c r="C9" s="103"/>
      <c r="D9" s="103"/>
      <c r="E9" s="103"/>
      <c r="F9" s="103"/>
      <c r="G9" s="103"/>
      <c r="H9" s="103"/>
      <c r="I9" s="103"/>
      <c r="J9" s="10" t="s">
        <v>32</v>
      </c>
      <c r="K9" s="10" t="s">
        <v>33</v>
      </c>
      <c r="L9" s="10" t="s">
        <v>34</v>
      </c>
      <c r="M9" s="103"/>
      <c r="N9" s="25" t="s">
        <v>35</v>
      </c>
      <c r="O9" s="25" t="s">
        <v>32</v>
      </c>
      <c r="P9" s="25" t="s">
        <v>33</v>
      </c>
      <c r="Q9" s="10" t="s">
        <v>36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2.75">
      <c r="A10" s="69"/>
      <c r="B10" s="69"/>
      <c r="C10" s="69"/>
      <c r="D10" s="45"/>
      <c r="E10" s="69" t="s">
        <v>10</v>
      </c>
      <c r="F10" s="69"/>
      <c r="G10" s="45"/>
      <c r="H10" s="45" t="s">
        <v>11</v>
      </c>
      <c r="I10" s="69" t="s">
        <v>12</v>
      </c>
      <c r="J10" s="69"/>
      <c r="K10" s="69"/>
      <c r="L10" s="69"/>
      <c r="M10" s="69" t="s">
        <v>13</v>
      </c>
      <c r="N10" s="69"/>
      <c r="O10" s="69"/>
      <c r="P10" s="69"/>
      <c r="Q10" s="69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12.75">
      <c r="A11" s="66">
        <v>1</v>
      </c>
      <c r="B11" s="45">
        <v>2</v>
      </c>
      <c r="C11" s="69">
        <v>3</v>
      </c>
      <c r="D11" s="45">
        <v>4</v>
      </c>
      <c r="E11" s="69">
        <v>5</v>
      </c>
      <c r="F11" s="69">
        <v>6</v>
      </c>
      <c r="G11" s="45">
        <v>7</v>
      </c>
      <c r="H11" s="45">
        <v>8</v>
      </c>
      <c r="I11" s="45">
        <v>9</v>
      </c>
      <c r="J11" s="69">
        <v>10</v>
      </c>
      <c r="K11" s="69">
        <v>11</v>
      </c>
      <c r="L11" s="45">
        <v>12</v>
      </c>
      <c r="M11" s="45">
        <v>13</v>
      </c>
      <c r="N11" s="45">
        <v>14</v>
      </c>
      <c r="O11" s="69">
        <v>15</v>
      </c>
      <c r="P11" s="69">
        <v>16</v>
      </c>
      <c r="Q11" s="45">
        <v>17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12.75" customHeight="1">
      <c r="A12" s="68"/>
      <c r="B12" s="104" t="s">
        <v>19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ht="72.75" customHeight="1">
      <c r="A13" s="101" t="s">
        <v>14</v>
      </c>
      <c r="B13" s="9" t="s">
        <v>51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ht="32.25">
      <c r="A14" s="101"/>
      <c r="B14" s="27" t="s">
        <v>54</v>
      </c>
      <c r="C14" s="24"/>
      <c r="D14" s="43" t="s">
        <v>25</v>
      </c>
      <c r="E14" s="8">
        <f>F14+G14</f>
        <v>520176.47</v>
      </c>
      <c r="F14" s="8">
        <f>F15</f>
        <v>78026.47</v>
      </c>
      <c r="G14" s="8">
        <f>G15</f>
        <v>442150</v>
      </c>
      <c r="H14" s="8">
        <f>E18</f>
        <v>44058.07</v>
      </c>
      <c r="I14" s="8">
        <f>F18</f>
        <v>6513.62</v>
      </c>
      <c r="J14" s="8"/>
      <c r="K14" s="8"/>
      <c r="L14" s="8">
        <f>F18</f>
        <v>6513.62</v>
      </c>
      <c r="M14" s="8">
        <f>G18</f>
        <v>37544.45</v>
      </c>
      <c r="N14" s="37"/>
      <c r="O14" s="37"/>
      <c r="P14" s="37"/>
      <c r="Q14" s="8">
        <f>G18</f>
        <v>37544.45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ht="12.75">
      <c r="A15" s="101"/>
      <c r="B15" s="26" t="s">
        <v>16</v>
      </c>
      <c r="C15" s="82"/>
      <c r="D15" s="82"/>
      <c r="E15" s="8">
        <v>520350</v>
      </c>
      <c r="F15" s="8">
        <f>F16+F17+F18</f>
        <v>78026.47</v>
      </c>
      <c r="G15" s="8">
        <f>G16+G17+G18</f>
        <v>442150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12.75">
      <c r="A16" s="101"/>
      <c r="B16" s="26" t="s">
        <v>31</v>
      </c>
      <c r="C16" s="82"/>
      <c r="D16" s="82"/>
      <c r="E16" s="8">
        <f>F16+G16</f>
        <v>193595.36999999997</v>
      </c>
      <c r="F16" s="37">
        <f>78200-49122.04</f>
        <v>29077.96</v>
      </c>
      <c r="G16" s="8">
        <f>442150-277632.59</f>
        <v>164517.40999999997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ht="12.75">
      <c r="A17" s="101"/>
      <c r="B17" s="26" t="s">
        <v>8</v>
      </c>
      <c r="C17" s="82"/>
      <c r="D17" s="82"/>
      <c r="E17" s="8">
        <f>F17+G17</f>
        <v>282523.03</v>
      </c>
      <c r="F17" s="37">
        <v>42434.89</v>
      </c>
      <c r="G17" s="8">
        <v>240088.14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ht="13.5" customHeight="1">
      <c r="A18" s="101"/>
      <c r="B18" s="53" t="s">
        <v>4</v>
      </c>
      <c r="C18" s="82"/>
      <c r="D18" s="82"/>
      <c r="E18" s="37">
        <f>F18+G18</f>
        <v>44058.07</v>
      </c>
      <c r="F18" s="37">
        <f>6687.15-173.53</f>
        <v>6513.62</v>
      </c>
      <c r="G18" s="37">
        <v>37544.45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ht="114.75" customHeight="1">
      <c r="A19" s="100" t="s">
        <v>18</v>
      </c>
      <c r="B19" s="49" t="s">
        <v>15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ht="32.25">
      <c r="A20" s="100"/>
      <c r="B20" s="67" t="s">
        <v>55</v>
      </c>
      <c r="C20" s="11"/>
      <c r="D20" s="71" t="s">
        <v>9</v>
      </c>
      <c r="E20" s="19">
        <f>E21</f>
        <v>931950</v>
      </c>
      <c r="F20" s="19">
        <f>F21</f>
        <v>139792.5</v>
      </c>
      <c r="G20" s="19">
        <f>G21</f>
        <v>792157.5</v>
      </c>
      <c r="H20" s="19">
        <f>I20+M20</f>
        <v>231015</v>
      </c>
      <c r="I20" s="19">
        <f>F24</f>
        <v>34652.25</v>
      </c>
      <c r="J20" s="19"/>
      <c r="K20" s="19"/>
      <c r="L20" s="19">
        <f>I20</f>
        <v>34652.25</v>
      </c>
      <c r="M20" s="19">
        <f>G24</f>
        <v>196362.75</v>
      </c>
      <c r="N20" s="22"/>
      <c r="O20" s="22"/>
      <c r="P20" s="22"/>
      <c r="Q20" s="19">
        <f>M20</f>
        <v>196362.75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ht="12.75">
      <c r="A21" s="100"/>
      <c r="B21" s="64" t="s">
        <v>16</v>
      </c>
      <c r="C21" s="98"/>
      <c r="D21" s="98"/>
      <c r="E21" s="8">
        <f>E22+E24+E23</f>
        <v>931950</v>
      </c>
      <c r="F21" s="8">
        <f>F22+F24+F23</f>
        <v>139792.5</v>
      </c>
      <c r="G21" s="8">
        <f>G22+G24+G23</f>
        <v>792157.5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ht="12.75">
      <c r="A22" s="100"/>
      <c r="B22" s="64" t="s">
        <v>31</v>
      </c>
      <c r="C22" s="98"/>
      <c r="D22" s="98"/>
      <c r="E22" s="8">
        <f>F22+G22</f>
        <v>188590.47</v>
      </c>
      <c r="F22" s="8">
        <f>36210-7921.43</f>
        <v>28288.57</v>
      </c>
      <c r="G22" s="8">
        <f>205190-44888.1</f>
        <v>160301.9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ht="12.75">
      <c r="A23" s="100"/>
      <c r="B23" s="64" t="s">
        <v>8</v>
      </c>
      <c r="C23" s="98"/>
      <c r="D23" s="98"/>
      <c r="E23" s="8">
        <f>F23+G23</f>
        <v>512344.52999999997</v>
      </c>
      <c r="F23" s="8">
        <v>76851.68</v>
      </c>
      <c r="G23" s="8">
        <v>435492.85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ht="12.75">
      <c r="A24" s="100"/>
      <c r="B24" s="6" t="s">
        <v>4</v>
      </c>
      <c r="C24" s="98"/>
      <c r="D24" s="98"/>
      <c r="E24" s="8">
        <f>F24+G24</f>
        <v>231015</v>
      </c>
      <c r="F24" s="37">
        <v>34652.25</v>
      </c>
      <c r="G24" s="8">
        <v>196362.75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17" ht="82.5" customHeight="1">
      <c r="A25" s="95" t="s">
        <v>40</v>
      </c>
      <c r="B25" s="35" t="s">
        <v>41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21.75">
      <c r="A26" s="95"/>
      <c r="B26" s="27" t="s">
        <v>56</v>
      </c>
      <c r="C26" s="11"/>
      <c r="D26" s="71" t="s">
        <v>9</v>
      </c>
      <c r="E26" s="19">
        <f>E27</f>
        <v>369394</v>
      </c>
      <c r="F26" s="19">
        <f>F27</f>
        <v>55409.100000000006</v>
      </c>
      <c r="G26" s="19">
        <f>G27</f>
        <v>313984.9</v>
      </c>
      <c r="H26" s="19">
        <f>I26+M26</f>
        <v>283265.6</v>
      </c>
      <c r="I26" s="19">
        <f>F29</f>
        <v>42489.73</v>
      </c>
      <c r="J26" s="19"/>
      <c r="K26" s="19"/>
      <c r="L26" s="19">
        <f>I26</f>
        <v>42489.73</v>
      </c>
      <c r="M26" s="19">
        <f>G29</f>
        <v>240775.87</v>
      </c>
      <c r="N26" s="22"/>
      <c r="O26" s="22"/>
      <c r="P26" s="22"/>
      <c r="Q26" s="19">
        <f>M26</f>
        <v>240775.87</v>
      </c>
    </row>
    <row r="27" spans="1:17" ht="12.75">
      <c r="A27" s="95"/>
      <c r="B27" s="26" t="s">
        <v>16</v>
      </c>
      <c r="C27" s="98"/>
      <c r="D27" s="98"/>
      <c r="E27" s="8">
        <f>E28+E29</f>
        <v>369394</v>
      </c>
      <c r="F27" s="8">
        <f>F28+F29</f>
        <v>55409.100000000006</v>
      </c>
      <c r="G27" s="8">
        <f>G28+G29</f>
        <v>313984.9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2.75">
      <c r="A28" s="95"/>
      <c r="B28" s="26" t="s">
        <v>8</v>
      </c>
      <c r="C28" s="98"/>
      <c r="D28" s="98"/>
      <c r="E28" s="8">
        <f>F28+G28</f>
        <v>86128.4</v>
      </c>
      <c r="F28" s="8">
        <v>12919.37</v>
      </c>
      <c r="G28" s="8">
        <v>73209.03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2.75">
      <c r="A29" s="95"/>
      <c r="B29" s="53" t="s">
        <v>4</v>
      </c>
      <c r="C29" s="98"/>
      <c r="D29" s="98"/>
      <c r="E29" s="8">
        <f>F29+G29</f>
        <v>283265.6</v>
      </c>
      <c r="F29" s="37">
        <v>42489.73</v>
      </c>
      <c r="G29" s="8">
        <v>240775.87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111.75" customHeight="1">
      <c r="A30" s="95" t="s">
        <v>30</v>
      </c>
      <c r="B30" s="35" t="s">
        <v>15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2.5">
      <c r="A31" s="95"/>
      <c r="B31" s="50" t="s">
        <v>57</v>
      </c>
      <c r="C31" s="31"/>
      <c r="D31" s="3" t="s">
        <v>9</v>
      </c>
      <c r="E31" s="8">
        <f>F31+G31</f>
        <v>200304</v>
      </c>
      <c r="F31" s="37">
        <f>F32</f>
        <v>30045.6</v>
      </c>
      <c r="G31" s="8">
        <f>G32</f>
        <v>170258.4</v>
      </c>
      <c r="H31" s="4">
        <f>E31</f>
        <v>200304</v>
      </c>
      <c r="I31" s="4">
        <f>F31</f>
        <v>30045.6</v>
      </c>
      <c r="J31" s="4"/>
      <c r="K31" s="4"/>
      <c r="L31" s="4">
        <f>F31</f>
        <v>30045.6</v>
      </c>
      <c r="M31" s="4">
        <f>G31</f>
        <v>170258.4</v>
      </c>
      <c r="N31" s="4"/>
      <c r="O31" s="4"/>
      <c r="P31" s="4"/>
      <c r="Q31" s="4">
        <f>G31</f>
        <v>170258.4</v>
      </c>
    </row>
    <row r="32" spans="1:17" ht="12.75">
      <c r="A32" s="95"/>
      <c r="B32" s="53" t="s">
        <v>16</v>
      </c>
      <c r="C32" s="82"/>
      <c r="D32" s="82"/>
      <c r="E32" s="8">
        <f>F32+G32</f>
        <v>200304</v>
      </c>
      <c r="F32" s="37">
        <f>F33</f>
        <v>30045.6</v>
      </c>
      <c r="G32" s="8">
        <f>G33</f>
        <v>170258.4</v>
      </c>
      <c r="H32" s="94"/>
      <c r="I32" s="94"/>
      <c r="J32" s="94"/>
      <c r="K32" s="94"/>
      <c r="L32" s="94"/>
      <c r="M32" s="96"/>
      <c r="N32" s="96"/>
      <c r="O32" s="96"/>
      <c r="P32" s="96"/>
      <c r="Q32" s="96"/>
    </row>
    <row r="33" spans="1:17" ht="12.75">
      <c r="A33" s="95"/>
      <c r="B33" s="53" t="s">
        <v>4</v>
      </c>
      <c r="C33" s="82"/>
      <c r="D33" s="82"/>
      <c r="E33" s="8">
        <v>200304</v>
      </c>
      <c r="F33" s="37">
        <v>30045.6</v>
      </c>
      <c r="G33" s="8">
        <v>170258.4</v>
      </c>
      <c r="H33" s="94"/>
      <c r="I33" s="94"/>
      <c r="J33" s="94"/>
      <c r="K33" s="94"/>
      <c r="L33" s="94"/>
      <c r="M33" s="96"/>
      <c r="N33" s="96"/>
      <c r="O33" s="96"/>
      <c r="P33" s="96"/>
      <c r="Q33" s="96"/>
    </row>
    <row r="34" spans="1:17" ht="21.75">
      <c r="A34" s="95" t="s">
        <v>49</v>
      </c>
      <c r="B34" s="40" t="s">
        <v>50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33.75">
      <c r="A35" s="95"/>
      <c r="B35" s="50" t="s">
        <v>58</v>
      </c>
      <c r="C35" s="31"/>
      <c r="D35" s="31" t="s">
        <v>9</v>
      </c>
      <c r="E35" s="8">
        <f>E36</f>
        <v>3750.46</v>
      </c>
      <c r="F35" s="37">
        <v>0</v>
      </c>
      <c r="G35" s="8">
        <f>G36</f>
        <v>3750.46</v>
      </c>
      <c r="H35" s="4">
        <f>E35</f>
        <v>3750.46</v>
      </c>
      <c r="I35" s="4">
        <v>0</v>
      </c>
      <c r="J35" s="4"/>
      <c r="K35" s="4"/>
      <c r="L35" s="4">
        <v>0</v>
      </c>
      <c r="M35" s="4">
        <f>G35</f>
        <v>3750.46</v>
      </c>
      <c r="N35" s="4"/>
      <c r="O35" s="4"/>
      <c r="P35" s="4"/>
      <c r="Q35" s="4">
        <f>H35</f>
        <v>3750.46</v>
      </c>
    </row>
    <row r="36" spans="1:17" ht="12.75">
      <c r="A36" s="95"/>
      <c r="B36" s="53" t="s">
        <v>16</v>
      </c>
      <c r="C36" s="82"/>
      <c r="D36" s="82"/>
      <c r="E36" s="8">
        <v>3750.46</v>
      </c>
      <c r="F36" s="37">
        <v>0</v>
      </c>
      <c r="G36" s="8">
        <v>3750.46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2.75">
      <c r="A37" s="95"/>
      <c r="B37" s="53" t="s">
        <v>4</v>
      </c>
      <c r="C37" s="82"/>
      <c r="D37" s="82"/>
      <c r="E37" s="8">
        <f>E36</f>
        <v>3750.46</v>
      </c>
      <c r="F37" s="37">
        <v>0</v>
      </c>
      <c r="G37" s="8">
        <f>G36</f>
        <v>3750.46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83.25" customHeight="1">
      <c r="A38" s="92" t="s">
        <v>5</v>
      </c>
      <c r="B38" s="29" t="s">
        <v>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ht="32.25">
      <c r="A39" s="92"/>
      <c r="B39" s="56" t="s">
        <v>59</v>
      </c>
      <c r="C39" s="62"/>
      <c r="D39" s="46" t="s">
        <v>7</v>
      </c>
      <c r="E39" s="19">
        <f>E40</f>
        <v>1983601.6199999999</v>
      </c>
      <c r="F39" s="19">
        <f>F40</f>
        <v>297540.23000000004</v>
      </c>
      <c r="G39" s="38">
        <f>G40</f>
        <v>1686061.39</v>
      </c>
      <c r="H39" s="59">
        <f>I39+M39</f>
        <v>60190.89</v>
      </c>
      <c r="I39" s="13">
        <f>F43</f>
        <v>9028.14</v>
      </c>
      <c r="J39" s="65"/>
      <c r="K39" s="65"/>
      <c r="L39" s="13">
        <f>I39</f>
        <v>9028.14</v>
      </c>
      <c r="M39" s="22">
        <f>G43</f>
        <v>51162.75</v>
      </c>
      <c r="N39" s="65"/>
      <c r="O39" s="65"/>
      <c r="P39" s="65"/>
      <c r="Q39" s="42">
        <f>M39</f>
        <v>51162.75</v>
      </c>
    </row>
    <row r="40" spans="1:17" ht="12.75">
      <c r="A40" s="92"/>
      <c r="B40" s="14" t="s">
        <v>16</v>
      </c>
      <c r="C40" s="85"/>
      <c r="D40" s="85"/>
      <c r="E40" s="8">
        <f>E41+E42+E43</f>
        <v>1983601.6199999999</v>
      </c>
      <c r="F40" s="8">
        <f>F41+F42+F43</f>
        <v>297540.23000000004</v>
      </c>
      <c r="G40" s="47">
        <f>G41+G42+G43</f>
        <v>1686061.39</v>
      </c>
      <c r="H40" s="86"/>
      <c r="I40" s="86"/>
      <c r="J40" s="86"/>
      <c r="K40" s="86"/>
      <c r="L40" s="86"/>
      <c r="M40" s="86"/>
      <c r="N40" s="86"/>
      <c r="O40" s="86"/>
      <c r="P40" s="86"/>
      <c r="Q40" s="91"/>
    </row>
    <row r="41" spans="1:17" ht="12.75">
      <c r="A41" s="92"/>
      <c r="B41" s="14" t="s">
        <v>31</v>
      </c>
      <c r="C41" s="85"/>
      <c r="D41" s="85"/>
      <c r="E41" s="47">
        <f>F41+G41</f>
        <v>23862.600000000002</v>
      </c>
      <c r="F41" s="60">
        <f>3644.8-65.4-0.02</f>
        <v>3579.38</v>
      </c>
      <c r="G41" s="47">
        <f>20653.9-370.7+0.02</f>
        <v>20283.22</v>
      </c>
      <c r="H41" s="86"/>
      <c r="I41" s="86"/>
      <c r="J41" s="86"/>
      <c r="K41" s="86"/>
      <c r="L41" s="86"/>
      <c r="M41" s="86"/>
      <c r="N41" s="86"/>
      <c r="O41" s="86"/>
      <c r="P41" s="86"/>
      <c r="Q41" s="91"/>
    </row>
    <row r="42" spans="1:17" ht="12.75">
      <c r="A42" s="92"/>
      <c r="B42" s="14" t="s">
        <v>8</v>
      </c>
      <c r="C42" s="85"/>
      <c r="D42" s="85"/>
      <c r="E42" s="47">
        <f>F42+G42</f>
        <v>1899548.13</v>
      </c>
      <c r="F42" s="60">
        <v>284932.71</v>
      </c>
      <c r="G42" s="47">
        <v>1614615.42</v>
      </c>
      <c r="H42" s="86"/>
      <c r="I42" s="86"/>
      <c r="J42" s="86"/>
      <c r="K42" s="86"/>
      <c r="L42" s="86"/>
      <c r="M42" s="86"/>
      <c r="N42" s="86"/>
      <c r="O42" s="86"/>
      <c r="P42" s="86"/>
      <c r="Q42" s="91"/>
    </row>
    <row r="43" spans="1:17" ht="12.75">
      <c r="A43" s="92"/>
      <c r="B43" s="14" t="s">
        <v>4</v>
      </c>
      <c r="C43" s="85"/>
      <c r="D43" s="85"/>
      <c r="E43" s="8">
        <f>F43+G43</f>
        <v>60190.89</v>
      </c>
      <c r="F43" s="37">
        <v>9028.14</v>
      </c>
      <c r="G43" s="8">
        <v>51162.75</v>
      </c>
      <c r="H43" s="86"/>
      <c r="I43" s="86"/>
      <c r="J43" s="86"/>
      <c r="K43" s="86"/>
      <c r="L43" s="86"/>
      <c r="M43" s="86"/>
      <c r="N43" s="86"/>
      <c r="O43" s="86"/>
      <c r="P43" s="86"/>
      <c r="Q43" s="91"/>
    </row>
    <row r="44" spans="1:17" ht="90.75" customHeight="1">
      <c r="A44" s="80" t="s">
        <v>29</v>
      </c>
      <c r="B44" s="20" t="s">
        <v>24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42.75">
      <c r="A45" s="80"/>
      <c r="B45" s="41" t="s">
        <v>60</v>
      </c>
      <c r="C45" s="69"/>
      <c r="D45" s="57" t="s">
        <v>7</v>
      </c>
      <c r="E45" s="8">
        <f>F45+G45</f>
        <v>162158.69999999998</v>
      </c>
      <c r="F45" s="8">
        <f>F46</f>
        <v>24323.8</v>
      </c>
      <c r="G45" s="8">
        <f>G46</f>
        <v>137834.9</v>
      </c>
      <c r="H45" s="22">
        <f>I45+M45</f>
        <v>54154.64</v>
      </c>
      <c r="I45" s="13">
        <f>F48</f>
        <v>8123.17</v>
      </c>
      <c r="J45" s="65"/>
      <c r="K45" s="65"/>
      <c r="L45" s="13">
        <f>F48</f>
        <v>8123.17</v>
      </c>
      <c r="M45" s="22">
        <f>G48</f>
        <v>46031.47</v>
      </c>
      <c r="N45" s="65"/>
      <c r="O45" s="65"/>
      <c r="P45" s="65"/>
      <c r="Q45" s="42">
        <f>G48</f>
        <v>46031.47</v>
      </c>
    </row>
    <row r="46" spans="1:17" ht="12.75">
      <c r="A46" s="80"/>
      <c r="B46" s="58" t="s">
        <v>16</v>
      </c>
      <c r="C46" s="85"/>
      <c r="D46" s="85"/>
      <c r="E46" s="8">
        <f>F46+G46</f>
        <v>162158.69999999998</v>
      </c>
      <c r="F46" s="8">
        <f>F47+F48</f>
        <v>24323.8</v>
      </c>
      <c r="G46" s="8">
        <f>G47+G48</f>
        <v>137834.9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2.75">
      <c r="A47" s="80"/>
      <c r="B47" s="58" t="s">
        <v>8</v>
      </c>
      <c r="C47" s="85"/>
      <c r="D47" s="85"/>
      <c r="E47" s="8">
        <f>F47+G47</f>
        <v>108004.06</v>
      </c>
      <c r="F47" s="37">
        <v>16200.63</v>
      </c>
      <c r="G47" s="8">
        <v>91803.43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2.75">
      <c r="A48" s="80"/>
      <c r="B48" s="58" t="s">
        <v>4</v>
      </c>
      <c r="C48" s="85"/>
      <c r="D48" s="85"/>
      <c r="E48" s="8">
        <f>F48+G48</f>
        <v>54154.64</v>
      </c>
      <c r="F48" s="37">
        <v>8123.17</v>
      </c>
      <c r="G48" s="8">
        <v>46031.47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1:17" ht="88.5" customHeight="1">
      <c r="A49" s="80" t="s">
        <v>23</v>
      </c>
      <c r="B49" s="20" t="s">
        <v>24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1:17" ht="30" customHeight="1">
      <c r="A50" s="80"/>
      <c r="B50" s="41" t="s">
        <v>61</v>
      </c>
      <c r="C50" s="69"/>
      <c r="D50" s="69" t="s">
        <v>7</v>
      </c>
      <c r="E50" s="8">
        <f>E51</f>
        <v>113289.57</v>
      </c>
      <c r="F50" s="37">
        <f>F51</f>
        <v>16152.57</v>
      </c>
      <c r="G50" s="8">
        <f>G51</f>
        <v>97137</v>
      </c>
      <c r="H50" s="4">
        <f>I50+M50</f>
        <v>113289.57</v>
      </c>
      <c r="I50" s="4">
        <f>F50</f>
        <v>16152.57</v>
      </c>
      <c r="J50" s="4"/>
      <c r="K50" s="4"/>
      <c r="L50" s="4">
        <f>I50</f>
        <v>16152.57</v>
      </c>
      <c r="M50" s="4">
        <f>Q50</f>
        <v>97137</v>
      </c>
      <c r="N50" s="4"/>
      <c r="O50" s="4"/>
      <c r="P50" s="4"/>
      <c r="Q50" s="4">
        <f>G50</f>
        <v>97137</v>
      </c>
    </row>
    <row r="51" spans="1:17" ht="12.75">
      <c r="A51" s="80"/>
      <c r="B51" s="58" t="s">
        <v>16</v>
      </c>
      <c r="C51" s="85"/>
      <c r="D51" s="85"/>
      <c r="E51" s="8">
        <f>F51+G51</f>
        <v>113289.57</v>
      </c>
      <c r="F51" s="37">
        <f>F52</f>
        <v>16152.57</v>
      </c>
      <c r="G51" s="8">
        <f>G52</f>
        <v>97137</v>
      </c>
      <c r="H51" s="86"/>
      <c r="I51" s="86"/>
      <c r="J51" s="86"/>
      <c r="K51" s="86"/>
      <c r="L51" s="86"/>
      <c r="M51" s="86"/>
      <c r="N51" s="86"/>
      <c r="O51" s="88"/>
      <c r="P51" s="86"/>
      <c r="Q51" s="86"/>
    </row>
    <row r="52" spans="1:17" ht="12.75">
      <c r="A52" s="80"/>
      <c r="B52" s="39" t="s">
        <v>4</v>
      </c>
      <c r="C52" s="85"/>
      <c r="D52" s="85"/>
      <c r="E52" s="8">
        <f>F52+G52</f>
        <v>113289.57</v>
      </c>
      <c r="F52" s="37">
        <v>16152.57</v>
      </c>
      <c r="G52" s="8">
        <v>97137</v>
      </c>
      <c r="H52" s="86"/>
      <c r="I52" s="86"/>
      <c r="J52" s="86"/>
      <c r="K52" s="86"/>
      <c r="L52" s="86"/>
      <c r="M52" s="86"/>
      <c r="N52" s="86"/>
      <c r="O52" s="88"/>
      <c r="P52" s="86"/>
      <c r="Q52" s="86"/>
    </row>
    <row r="53" spans="1:17" ht="75" customHeight="1">
      <c r="A53" s="80" t="s">
        <v>38</v>
      </c>
      <c r="B53" s="15" t="s">
        <v>39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ht="32.25">
      <c r="A54" s="80"/>
      <c r="B54" s="51" t="s">
        <v>62</v>
      </c>
      <c r="C54" s="69"/>
      <c r="D54" s="69" t="s">
        <v>17</v>
      </c>
      <c r="E54" s="8">
        <f>E55</f>
        <v>446206.49</v>
      </c>
      <c r="F54" s="37">
        <f>F55</f>
        <v>54772.68</v>
      </c>
      <c r="G54" s="8">
        <f>G55</f>
        <v>391433.80999999994</v>
      </c>
      <c r="H54" s="4">
        <f>I54+M54</f>
        <v>184570</v>
      </c>
      <c r="I54" s="4">
        <v>15527.1</v>
      </c>
      <c r="J54" s="4"/>
      <c r="K54" s="4"/>
      <c r="L54" s="4">
        <v>15527.1</v>
      </c>
      <c r="M54" s="4">
        <v>169042.9</v>
      </c>
      <c r="N54" s="4"/>
      <c r="O54" s="32"/>
      <c r="P54" s="4"/>
      <c r="Q54" s="4">
        <v>169042.9</v>
      </c>
    </row>
    <row r="55" spans="1:17" ht="12.75">
      <c r="A55" s="80"/>
      <c r="B55" s="30" t="s">
        <v>16</v>
      </c>
      <c r="C55" s="85"/>
      <c r="D55" s="85"/>
      <c r="E55" s="8">
        <f>E56+E57+E58+E59</f>
        <v>446206.49</v>
      </c>
      <c r="F55" s="8">
        <f>F56+F57+F58+F59</f>
        <v>54772.68</v>
      </c>
      <c r="G55" s="8">
        <f>G56+G57+G58+G59</f>
        <v>391433.80999999994</v>
      </c>
      <c r="H55" s="86"/>
      <c r="I55" s="75"/>
      <c r="J55" s="75"/>
      <c r="K55" s="75"/>
      <c r="L55" s="75"/>
      <c r="M55" s="75"/>
      <c r="N55" s="75"/>
      <c r="O55" s="87"/>
      <c r="P55" s="75"/>
      <c r="Q55" s="75"/>
    </row>
    <row r="56" spans="1:17" ht="12.75">
      <c r="A56" s="80"/>
      <c r="B56" s="7" t="s">
        <v>2</v>
      </c>
      <c r="C56" s="85"/>
      <c r="D56" s="85"/>
      <c r="E56" s="8">
        <f>F56+G56</f>
        <v>10808.349999999999</v>
      </c>
      <c r="F56" s="37">
        <v>1621.37</v>
      </c>
      <c r="G56" s="8">
        <v>9186.98</v>
      </c>
      <c r="H56" s="86"/>
      <c r="I56" s="75"/>
      <c r="J56" s="75"/>
      <c r="K56" s="75"/>
      <c r="L56" s="75"/>
      <c r="M56" s="75"/>
      <c r="N56" s="75"/>
      <c r="O56" s="87"/>
      <c r="P56" s="75"/>
      <c r="Q56" s="75"/>
    </row>
    <row r="57" spans="1:17" ht="12.75">
      <c r="A57" s="80"/>
      <c r="B57" s="44" t="s">
        <v>31</v>
      </c>
      <c r="C57" s="85"/>
      <c r="D57" s="85"/>
      <c r="E57" s="8">
        <f>F57+G57</f>
        <v>82285.73000000001</v>
      </c>
      <c r="F57" s="37">
        <v>12342.85</v>
      </c>
      <c r="G57" s="8">
        <v>69942.88</v>
      </c>
      <c r="H57" s="86"/>
      <c r="I57" s="75"/>
      <c r="J57" s="75"/>
      <c r="K57" s="75"/>
      <c r="L57" s="75"/>
      <c r="M57" s="75"/>
      <c r="N57" s="75"/>
      <c r="O57" s="87"/>
      <c r="P57" s="75"/>
      <c r="Q57" s="75"/>
    </row>
    <row r="58" spans="1:17" ht="12.75">
      <c r="A58" s="80"/>
      <c r="B58" s="72" t="s">
        <v>8</v>
      </c>
      <c r="C58" s="85"/>
      <c r="D58" s="85"/>
      <c r="E58" s="8">
        <f>F58+G58</f>
        <v>168542.40999999997</v>
      </c>
      <c r="F58" s="37">
        <v>25281.36</v>
      </c>
      <c r="G58" s="8">
        <v>143261.05</v>
      </c>
      <c r="H58" s="86"/>
      <c r="I58" s="75"/>
      <c r="J58" s="75"/>
      <c r="K58" s="75"/>
      <c r="L58" s="75"/>
      <c r="M58" s="75"/>
      <c r="N58" s="75"/>
      <c r="O58" s="87"/>
      <c r="P58" s="75"/>
      <c r="Q58" s="75"/>
    </row>
    <row r="59" spans="1:17" ht="11.25" customHeight="1">
      <c r="A59" s="80"/>
      <c r="B59" s="58" t="s">
        <v>4</v>
      </c>
      <c r="C59" s="85"/>
      <c r="D59" s="85"/>
      <c r="E59" s="8">
        <f>F59+G59</f>
        <v>184570</v>
      </c>
      <c r="F59" s="37">
        <v>15527.1</v>
      </c>
      <c r="G59" s="8">
        <v>169042.9</v>
      </c>
      <c r="H59" s="86"/>
      <c r="I59" s="75"/>
      <c r="J59" s="75"/>
      <c r="K59" s="75"/>
      <c r="L59" s="75"/>
      <c r="M59" s="75"/>
      <c r="N59" s="75"/>
      <c r="O59" s="87"/>
      <c r="P59" s="75"/>
      <c r="Q59" s="75"/>
    </row>
    <row r="60" spans="1:17" ht="12.75" customHeight="1">
      <c r="A60" s="84" t="s">
        <v>37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1:17" ht="136.5">
      <c r="A61" s="83" t="s">
        <v>14</v>
      </c>
      <c r="B61" s="49" t="s">
        <v>15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22.5">
      <c r="A62" s="83"/>
      <c r="B62" s="33" t="s">
        <v>57</v>
      </c>
      <c r="C62" s="31"/>
      <c r="D62" s="31" t="s">
        <v>9</v>
      </c>
      <c r="E62" s="8">
        <v>21200</v>
      </c>
      <c r="F62" s="37">
        <v>3180</v>
      </c>
      <c r="G62" s="8">
        <v>18020</v>
      </c>
      <c r="H62" s="4">
        <v>21200</v>
      </c>
      <c r="I62" s="4">
        <v>3180</v>
      </c>
      <c r="J62" s="4"/>
      <c r="K62" s="4"/>
      <c r="L62" s="4">
        <v>3180</v>
      </c>
      <c r="M62" s="4">
        <v>18020</v>
      </c>
      <c r="N62" s="4"/>
      <c r="O62" s="4"/>
      <c r="P62" s="4"/>
      <c r="Q62" s="4">
        <v>18020</v>
      </c>
    </row>
    <row r="63" spans="1:17" ht="12.75">
      <c r="A63" s="83"/>
      <c r="B63" s="6" t="s">
        <v>16</v>
      </c>
      <c r="C63" s="82"/>
      <c r="D63" s="82"/>
      <c r="E63" s="8">
        <v>21200</v>
      </c>
      <c r="F63" s="37">
        <v>3180</v>
      </c>
      <c r="G63" s="8">
        <v>18020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2.75">
      <c r="A64" s="83"/>
      <c r="B64" s="6" t="s">
        <v>4</v>
      </c>
      <c r="C64" s="82"/>
      <c r="D64" s="82"/>
      <c r="E64" s="8">
        <v>21200</v>
      </c>
      <c r="F64" s="37">
        <v>3180</v>
      </c>
      <c r="G64" s="8">
        <v>18020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.75">
      <c r="A65" s="78" t="s">
        <v>28</v>
      </c>
      <c r="B65" s="78"/>
      <c r="C65" s="74"/>
      <c r="D65" s="74"/>
      <c r="E65" s="8">
        <f>F65+G65</f>
        <v>4752031.31</v>
      </c>
      <c r="F65" s="8">
        <f>F14+F20+F26+F31+F35+F39+F45+F50+F54+F62</f>
        <v>699242.9500000001</v>
      </c>
      <c r="G65" s="8">
        <f>G14+G20+G26+G31+G35+G39+G45+G62+G50+G54</f>
        <v>4052788.3599999994</v>
      </c>
      <c r="H65" s="4">
        <f>H14+H20+H26+H31+H35+H39+H45+H50+H54+H62</f>
        <v>1195798.23</v>
      </c>
      <c r="I65" s="22">
        <f>I62+I54+I50+I45+I39+I35+I31+I26+I20+I14</f>
        <v>165712.18</v>
      </c>
      <c r="J65" s="4"/>
      <c r="K65" s="4"/>
      <c r="L65" s="4">
        <f>I65</f>
        <v>165712.18</v>
      </c>
      <c r="M65" s="4">
        <f>M62+M54+M50+M45+M39+M35+M31+M26+M20+M14</f>
        <v>1030086.0499999999</v>
      </c>
      <c r="N65" s="4"/>
      <c r="O65" s="4"/>
      <c r="P65" s="4"/>
      <c r="Q65" s="4">
        <f>M65</f>
        <v>1030086.0499999999</v>
      </c>
    </row>
    <row r="66" spans="1:17" ht="12.75">
      <c r="A66" s="78" t="s">
        <v>2</v>
      </c>
      <c r="B66" s="78"/>
      <c r="C66" s="74"/>
      <c r="D66" s="74"/>
      <c r="E66" s="8">
        <f>E56</f>
        <v>10808.349999999999</v>
      </c>
      <c r="F66" s="8">
        <f>F56</f>
        <v>1621.37</v>
      </c>
      <c r="G66" s="8">
        <f>G56</f>
        <v>9186.98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2.75" customHeight="1">
      <c r="A67" s="77" t="s">
        <v>31</v>
      </c>
      <c r="B67" s="77"/>
      <c r="C67" s="74"/>
      <c r="D67" s="74"/>
      <c r="E67" s="52">
        <f>E16+E22+E41+E57</f>
        <v>488334.1699999999</v>
      </c>
      <c r="F67" s="52">
        <f>F16+F22+F41+F57</f>
        <v>73288.76</v>
      </c>
      <c r="G67" s="52">
        <f>G16+G22+G41+G57</f>
        <v>415045.4099999999</v>
      </c>
      <c r="H67" s="18"/>
      <c r="I67" s="18"/>
      <c r="J67" s="18"/>
      <c r="K67" s="18"/>
      <c r="L67" s="18"/>
      <c r="M67" s="18"/>
      <c r="N67" s="18"/>
      <c r="O67" s="18"/>
      <c r="P67" s="18"/>
      <c r="Q67" s="16"/>
    </row>
    <row r="68" spans="1:17" ht="12.75" customHeight="1">
      <c r="A68" s="77" t="s">
        <v>8</v>
      </c>
      <c r="B68" s="77"/>
      <c r="C68" s="74"/>
      <c r="D68" s="74"/>
      <c r="E68" s="8">
        <f>F68+G68</f>
        <v>3057090.56</v>
      </c>
      <c r="F68" s="8">
        <f>F17+F23+F28+F42+F47+F58</f>
        <v>458620.64</v>
      </c>
      <c r="G68" s="8">
        <f>G17+G23+G28+G42+G47+G58</f>
        <v>2598469.92</v>
      </c>
      <c r="H68" s="54"/>
      <c r="I68" s="54"/>
      <c r="J68" s="54"/>
      <c r="K68" s="54"/>
      <c r="L68" s="54"/>
      <c r="M68" s="54"/>
      <c r="N68" s="54"/>
      <c r="O68" s="54"/>
      <c r="P68" s="54"/>
      <c r="Q68" s="61"/>
    </row>
    <row r="69" spans="1:17" ht="12.75">
      <c r="A69" s="76" t="s">
        <v>4</v>
      </c>
      <c r="B69" s="76"/>
      <c r="C69" s="74"/>
      <c r="D69" s="74"/>
      <c r="E69" s="8">
        <f>F69+G69</f>
        <v>1195798.23</v>
      </c>
      <c r="F69" s="8">
        <f>F18+F24+F29+F33+F37+F43+F48+F52+F59+F64</f>
        <v>165712.18000000002</v>
      </c>
      <c r="G69" s="8">
        <f>G18+G24+G29+G33+G37+G43+G48+G52+G59+G64</f>
        <v>1030086.0499999999</v>
      </c>
      <c r="H69" s="73"/>
      <c r="I69" s="73"/>
      <c r="J69" s="73"/>
      <c r="K69" s="73"/>
      <c r="L69" s="73"/>
      <c r="M69" s="73"/>
      <c r="N69" s="73"/>
      <c r="O69" s="73"/>
      <c r="P69" s="73"/>
      <c r="Q69" s="63"/>
    </row>
  </sheetData>
  <sheetProtection selectLockedCells="1" selectUnlockedCells="1"/>
  <mergeCells count="151">
    <mergeCell ref="A3:Q3"/>
    <mergeCell ref="AA3:AV3"/>
    <mergeCell ref="A2:Q2"/>
    <mergeCell ref="AA2:AV2"/>
    <mergeCell ref="G5:G9"/>
    <mergeCell ref="H5:Q5"/>
    <mergeCell ref="A4:A9"/>
    <mergeCell ref="B4:B9"/>
    <mergeCell ref="C4:C9"/>
    <mergeCell ref="D4:D9"/>
    <mergeCell ref="E4:E9"/>
    <mergeCell ref="F4:G4"/>
    <mergeCell ref="H4:Q4"/>
    <mergeCell ref="B12:Q12"/>
    <mergeCell ref="I8:I9"/>
    <mergeCell ref="J8:L8"/>
    <mergeCell ref="M8:M9"/>
    <mergeCell ref="N8:Q8"/>
    <mergeCell ref="I7:L7"/>
    <mergeCell ref="M7:Q7"/>
    <mergeCell ref="H6:H9"/>
    <mergeCell ref="I6:Q6"/>
    <mergeCell ref="F5:F9"/>
    <mergeCell ref="M15:M18"/>
    <mergeCell ref="N15:N18"/>
    <mergeCell ref="O15:O18"/>
    <mergeCell ref="P15:P18"/>
    <mergeCell ref="Q15:Q18"/>
    <mergeCell ref="A13:A18"/>
    <mergeCell ref="C13:Q13"/>
    <mergeCell ref="C15:D18"/>
    <mergeCell ref="H15:H18"/>
    <mergeCell ref="I15:I18"/>
    <mergeCell ref="J15:J18"/>
    <mergeCell ref="K15:K18"/>
    <mergeCell ref="L15:L18"/>
    <mergeCell ref="P21:P24"/>
    <mergeCell ref="Q21:Q24"/>
    <mergeCell ref="A19:A24"/>
    <mergeCell ref="C19:Q19"/>
    <mergeCell ref="C21:D24"/>
    <mergeCell ref="H21:H24"/>
    <mergeCell ref="I21:I24"/>
    <mergeCell ref="J21:J24"/>
    <mergeCell ref="K21:K24"/>
    <mergeCell ref="L21:L24"/>
    <mergeCell ref="M27:M29"/>
    <mergeCell ref="N27:N29"/>
    <mergeCell ref="O27:O29"/>
    <mergeCell ref="M21:M24"/>
    <mergeCell ref="N21:N24"/>
    <mergeCell ref="O21:O24"/>
    <mergeCell ref="P27:P29"/>
    <mergeCell ref="Q27:Q29"/>
    <mergeCell ref="A25:A29"/>
    <mergeCell ref="C25:Q25"/>
    <mergeCell ref="C27:D29"/>
    <mergeCell ref="H27:H29"/>
    <mergeCell ref="I27:I29"/>
    <mergeCell ref="J27:J29"/>
    <mergeCell ref="K27:K29"/>
    <mergeCell ref="L27:L29"/>
    <mergeCell ref="P32:P33"/>
    <mergeCell ref="Q32:Q33"/>
    <mergeCell ref="A30:A33"/>
    <mergeCell ref="C30:Q30"/>
    <mergeCell ref="C32:D33"/>
    <mergeCell ref="H32:H33"/>
    <mergeCell ref="I32:I33"/>
    <mergeCell ref="J32:J33"/>
    <mergeCell ref="K32:K33"/>
    <mergeCell ref="L32:L33"/>
    <mergeCell ref="M36:M37"/>
    <mergeCell ref="N36:N37"/>
    <mergeCell ref="O36:O37"/>
    <mergeCell ref="M32:M33"/>
    <mergeCell ref="N32:N33"/>
    <mergeCell ref="O32:O33"/>
    <mergeCell ref="P36:P37"/>
    <mergeCell ref="Q36:Q37"/>
    <mergeCell ref="A34:A37"/>
    <mergeCell ref="C34:Q34"/>
    <mergeCell ref="C36:D37"/>
    <mergeCell ref="H36:H37"/>
    <mergeCell ref="I36:I37"/>
    <mergeCell ref="J36:J37"/>
    <mergeCell ref="K36:K37"/>
    <mergeCell ref="L36:L37"/>
    <mergeCell ref="P40:P43"/>
    <mergeCell ref="Q40:Q43"/>
    <mergeCell ref="A38:A43"/>
    <mergeCell ref="C38:Q38"/>
    <mergeCell ref="C40:D43"/>
    <mergeCell ref="H40:H43"/>
    <mergeCell ref="I40:I43"/>
    <mergeCell ref="M46:M48"/>
    <mergeCell ref="N46:N48"/>
    <mergeCell ref="O46:O48"/>
    <mergeCell ref="M40:M43"/>
    <mergeCell ref="N40:N43"/>
    <mergeCell ref="O40:O43"/>
    <mergeCell ref="H46:H48"/>
    <mergeCell ref="I46:I48"/>
    <mergeCell ref="J46:J48"/>
    <mergeCell ref="K46:K48"/>
    <mergeCell ref="L46:L48"/>
    <mergeCell ref="J40:J43"/>
    <mergeCell ref="K40:K43"/>
    <mergeCell ref="L40:L43"/>
    <mergeCell ref="A49:A52"/>
    <mergeCell ref="C49:Q49"/>
    <mergeCell ref="C51:D52"/>
    <mergeCell ref="H51:H52"/>
    <mergeCell ref="I51:I52"/>
    <mergeCell ref="P46:P48"/>
    <mergeCell ref="Q46:Q48"/>
    <mergeCell ref="A44:A48"/>
    <mergeCell ref="C44:Q44"/>
    <mergeCell ref="C46:D48"/>
    <mergeCell ref="O55:O59"/>
    <mergeCell ref="M51:M52"/>
    <mergeCell ref="N51:N52"/>
    <mergeCell ref="O51:O52"/>
    <mergeCell ref="P51:P52"/>
    <mergeCell ref="Q51:Q52"/>
    <mergeCell ref="H55:H59"/>
    <mergeCell ref="J51:J52"/>
    <mergeCell ref="K51:K52"/>
    <mergeCell ref="L51:L52"/>
    <mergeCell ref="M55:M59"/>
    <mergeCell ref="N55:N59"/>
    <mergeCell ref="A65:B65"/>
    <mergeCell ref="P55:P59"/>
    <mergeCell ref="Q55:Q59"/>
    <mergeCell ref="A53:A59"/>
    <mergeCell ref="C53:Q53"/>
    <mergeCell ref="C63:D64"/>
    <mergeCell ref="A61:A64"/>
    <mergeCell ref="C61:Q61"/>
    <mergeCell ref="A60:Q60"/>
    <mergeCell ref="C55:D59"/>
    <mergeCell ref="C65:D69"/>
    <mergeCell ref="I55:I59"/>
    <mergeCell ref="J55:J59"/>
    <mergeCell ref="K55:K59"/>
    <mergeCell ref="L55:L59"/>
    <mergeCell ref="A69:B69"/>
    <mergeCell ref="A68:B68"/>
    <mergeCell ref="A67:B67"/>
    <mergeCell ref="A66:B66"/>
    <mergeCell ref="H66:Q66"/>
  </mergeCells>
  <printOptions/>
  <pageMargins left="0.7086614173228347" right="0.2362204724409449" top="0.5118110236220472" bottom="0.5118110236220472" header="0.5118110236220472" footer="0.5118110236220472"/>
  <pageSetup horizontalDpi="600" verticalDpi="600" orientation="landscape" paperSize="9" scale="82" r:id="rId1"/>
  <rowBreaks count="3" manualBreakCount="3">
    <brk id="24" max="16" man="1"/>
    <brk id="37" max="16" man="1"/>
    <brk id="49" max="255" man="1"/>
  </rowBreaks>
  <colBreaks count="1" manualBreakCount="1">
    <brk id="17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SheetLayoutView="1" zoomScalePageLayoutView="0" workbookViewId="0" topLeftCell="A1">
      <selection activeCell="A1" sqref="A1 L55:M55"/>
    </sheetView>
  </sheetViews>
  <sheetFormatPr defaultColWidth="9.140625" defaultRowHeight="12.75"/>
  <cols>
    <col min="1" max="1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  <headerFooter alignWithMargins="0">
    <oddHeader>&amp;L&amp;CTAB]&amp;R</oddHeader>
    <oddFooter>&amp;L&amp;CPage 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214768783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2011-07-19T15:49:13Z</cp:lastPrinted>
  <dcterms:created xsi:type="dcterms:W3CDTF">2005-07-07T12:36:29Z</dcterms:created>
  <dcterms:modified xsi:type="dcterms:W3CDTF">2011-07-20T08:49:46Z</dcterms:modified>
  <cp:category/>
  <cp:version/>
  <cp:contentType/>
  <cp:contentStatus/>
  <cp:revision>30</cp:revision>
</cp:coreProperties>
</file>