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Tabela 9a" sheetId="1" r:id="rId1"/>
  </sheets>
  <definedNames>
    <definedName name="_xlnm.Print_Area" localSheetId="0">'Tabela 9a'!$A$1:$Q$47</definedName>
    <definedName name="_xlnm.Print_Titles" localSheetId="0">'Tabela 9a'!$4:$11</definedName>
  </definedNames>
  <calcPr fullCalcOnLoad="1"/>
</workbook>
</file>

<file path=xl/sharedStrings.xml><?xml version="1.0" encoding="utf-8"?>
<sst xmlns="http://schemas.openxmlformats.org/spreadsheetml/2006/main" count="79" uniqueCount="51">
  <si>
    <t>Lp.</t>
  </si>
  <si>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</si>
  <si>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</si>
  <si>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</si>
  <si>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</si>
  <si>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</si>
  <si>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</si>
  <si>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</si>
  <si>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</si>
  <si>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</si>
  <si>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</si>
  <si>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</si>
  <si>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</si>
  <si>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</si>
  <si>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</si>
  <si>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</si>
  <si>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</si>
  <si>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</si>
  <si>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</si>
  <si>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</si>
  <si>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1.1</t>
  </si>
  <si>
    <t>razem</t>
  </si>
  <si>
    <t>z tego 2009</t>
  </si>
  <si>
    <t>Program: Program Operacyjny Kapitał Ludzki 2007-2013</t>
  </si>
  <si>
    <t>853 85333</t>
  </si>
  <si>
    <t>Kategoria interwencji funduszy struktu-ralnych</t>
  </si>
  <si>
    <t>Klasyfikacja
(dział, rozdział)</t>
  </si>
  <si>
    <t>Wydatki w okresie realizacji projektu 
(całkowita wartość Projektu)</t>
  </si>
  <si>
    <t>pożyczki na prefi-nansowa-nie z budżetu państwa</t>
  </si>
  <si>
    <t>1.2</t>
  </si>
  <si>
    <t>Ogółem</t>
  </si>
  <si>
    <t>z tego 2010</t>
  </si>
  <si>
    <t>z tego 2011</t>
  </si>
  <si>
    <t>Wydatki bieżące</t>
  </si>
  <si>
    <t>801 80195</t>
  </si>
  <si>
    <t>Tabela nr 9a</t>
  </si>
  <si>
    <t>Wydatki* na projekty i programy realizowane ze środków pochodzacych z budżetu Unii Europejskiej i źródeł zagranicznych nie podlegających zwrotowi (art.5 ust.1 pkt 2 i 3 u.f.p)</t>
  </si>
  <si>
    <t>Program Operacyjny Kapitał Ludzki, Priorytet IX – Rozwój wykształcenia i kompetencji w regionach, Działanie 9.1 – Wyrównanie szans edukacyjnych i zapewnienie wysokiej jakości usług edukacyjnych świadczonych w systemie oświaty</t>
  </si>
  <si>
    <t>Program Operacyjny Kapitał Ludzki, Priorytet IX – Rozwój wykształcenia i kompetencji w regionach, Działanie 9.2 – Podniesienie atrakcyjności i jakości szkolnictwa zawodowego</t>
  </si>
  <si>
    <t>Program: Program Operacyjny Kapitał Ludzki 2007-2013, Piorytet VI-"Rynek pracy otwarty dla wszystkich" oraz Piorytet VII - "Promocja integracji społecznej"</t>
  </si>
  <si>
    <r>
      <t xml:space="preserve">nazwa projektu: </t>
    </r>
    <r>
      <rPr>
        <b/>
        <sz val="8"/>
        <color indexed="8"/>
        <rFont val="Times New Roman"/>
        <family val="1"/>
      </rPr>
      <t>„Już dziś planuję swoją przyszłość”</t>
    </r>
  </si>
  <si>
    <r>
      <t xml:space="preserve">nazwa projektu: </t>
    </r>
    <r>
      <rPr>
        <b/>
        <sz val="8"/>
        <color indexed="8"/>
        <rFont val="Times New Roman"/>
        <family val="1"/>
      </rPr>
      <t>„Będę profesjonalistą”</t>
    </r>
  </si>
  <si>
    <r>
      <t xml:space="preserve">nazwa projektu: </t>
    </r>
    <r>
      <rPr>
        <b/>
        <sz val="8"/>
        <color indexed="8"/>
        <rFont val="Times New Roman"/>
        <family val="1"/>
      </rPr>
      <t>"Moje Przedsiębiorstwo - Mój Sukces"</t>
    </r>
  </si>
  <si>
    <r>
      <t xml:space="preserve">nazwa projektu: </t>
    </r>
    <r>
      <rPr>
        <b/>
        <sz val="8"/>
        <color indexed="8"/>
        <rFont val="Times New Roman"/>
        <family val="1"/>
      </rPr>
      <t>"Profesjonalny  Pracownik-Przyjazny Urząd II"</t>
    </r>
  </si>
  <si>
    <t>1.3</t>
  </si>
  <si>
    <r>
      <t xml:space="preserve">nazwa projektu: </t>
    </r>
    <r>
      <rPr>
        <b/>
        <sz val="8"/>
        <color indexed="8"/>
        <rFont val="Times New Roman"/>
        <family val="1"/>
      </rPr>
      <t>„ŁOWCY poMYsłów"</t>
    </r>
  </si>
  <si>
    <t>Program Operacyjny Kapitał Ludzki, Priorytet IX – Rozwój wykształcenia i kompetencji w regionach, Działanie 9.1 – Wyrównaie szans edukacyjnych i zapewnienie wysokiej jakośći usług edukacyjnych świadczonych w systemie oświaty</t>
  </si>
  <si>
    <t>Wydatki majątkowe</t>
  </si>
  <si>
    <t>1.4</t>
  </si>
  <si>
    <t>1.5</t>
  </si>
  <si>
    <t xml:space="preserve">2011r.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</si>
</sst>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>
        <color indexed="8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5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2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17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17" borderId="10" xfId="0" applyNumberFormat="1" applyFont="1" applyFill="1" applyBorder="1" applyAlignment="1">
      <alignment horizontal="center" wrapText="1"/>
    </xf>
    <xf numFmtId="0" fontId="4" fillId="17" borderId="10" xfId="0" applyNumberFormat="1" applyFont="1" applyFill="1" applyBorder="1" applyAlignment="1">
      <alignment horizontal="center"/>
    </xf>
    <xf numFmtId="0" fontId="3" fillId="18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17" borderId="12" xfId="0" applyNumberFormat="1" applyFont="1" applyFill="1" applyBorder="1" applyAlignment="1">
      <alignment horizontal="center" wrapText="1"/>
    </xf>
    <xf numFmtId="0" fontId="4" fillId="17" borderId="11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vertical="center"/>
    </xf>
    <xf numFmtId="4" fontId="8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vertical="top" wrapText="1"/>
    </xf>
    <xf numFmtId="0" fontId="4" fillId="0" borderId="17" xfId="0" applyNumberFormat="1" applyFont="1" applyFill="1" applyBorder="1" applyAlignment="1">
      <alignment vertical="top" wrapText="1"/>
    </xf>
    <xf numFmtId="49" fontId="8" fillId="0" borderId="14" xfId="0" applyNumberFormat="1" applyFont="1" applyBorder="1" applyAlignment="1">
      <alignment wrapText="1"/>
    </xf>
    <xf numFmtId="0" fontId="4" fillId="0" borderId="17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 quotePrefix="1">
      <alignment wrapText="1"/>
    </xf>
    <xf numFmtId="4" fontId="4" fillId="0" borderId="2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25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center"/>
    </xf>
    <xf numFmtId="0" fontId="8" fillId="0" borderId="27" xfId="0" applyFont="1" applyBorder="1" applyAlignment="1">
      <alignment vertical="center"/>
    </xf>
    <xf numFmtId="0" fontId="4" fillId="18" borderId="28" xfId="0" applyNumberFormat="1" applyFont="1" applyFill="1" applyBorder="1" applyAlignment="1">
      <alignment horizontal="right"/>
    </xf>
    <xf numFmtId="0" fontId="8" fillId="0" borderId="29" xfId="0" applyFont="1" applyBorder="1" applyAlignment="1">
      <alignment vertical="center"/>
    </xf>
    <xf numFmtId="4" fontId="4" fillId="0" borderId="30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/>
    </xf>
    <xf numFmtId="0" fontId="7" fillId="18" borderId="53" xfId="0" applyNumberFormat="1" applyFont="1" applyFill="1" applyBorder="1" applyAlignment="1">
      <alignment horizontal="center" wrapText="1"/>
    </xf>
    <xf numFmtId="0" fontId="7" fillId="18" borderId="55" xfId="0" applyNumberFormat="1" applyFont="1" applyFill="1" applyBorder="1" applyAlignment="1">
      <alignment horizontal="center" wrapText="1"/>
    </xf>
    <xf numFmtId="0" fontId="7" fillId="18" borderId="54" xfId="0" applyNumberFormat="1" applyFont="1" applyFill="1" applyBorder="1" applyAlignment="1">
      <alignment horizontal="center" wrapText="1"/>
    </xf>
    <xf numFmtId="0" fontId="7" fillId="18" borderId="56" xfId="0" applyNumberFormat="1" applyFont="1" applyFill="1" applyBorder="1" applyAlignment="1">
      <alignment horizontal="center" wrapText="1"/>
    </xf>
    <xf numFmtId="0" fontId="7" fillId="18" borderId="57" xfId="0" applyNumberFormat="1" applyFont="1" applyFill="1" applyBorder="1" applyAlignment="1">
      <alignment horizontal="center" wrapText="1"/>
    </xf>
    <xf numFmtId="0" fontId="7" fillId="18" borderId="58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7"/>
  <sheetViews>
    <sheetView tabSelected="1" view="pageBreakPreview" zoomScaleSheetLayoutView="100" workbookViewId="0" topLeftCell="A1">
      <selection activeCell="A12" sqref="A12:Q12"/>
    </sheetView>
  </sheetViews>
  <sheetFormatPr defaultColWidth="7.7109375" defaultRowHeight="12.75"/>
  <cols>
    <col min="1" max="1" width="2.7109375" style="1" customWidth="1"/>
    <col min="2" max="2" width="30.421875" style="1" customWidth="1"/>
    <col min="3" max="3" width="7.00390625" style="1" customWidth="1"/>
    <col min="4" max="4" width="8.8515625" style="2" customWidth="1"/>
    <col min="5" max="5" width="10.8515625" style="1" customWidth="1"/>
    <col min="6" max="6" width="8.57421875" style="1" customWidth="1"/>
    <col min="7" max="7" width="10.421875" style="1" customWidth="1"/>
    <col min="8" max="8" width="10.140625" style="1" customWidth="1"/>
    <col min="9" max="9" width="8.7109375" style="1" customWidth="1"/>
    <col min="10" max="10" width="4.140625" style="1" customWidth="1"/>
    <col min="11" max="11" width="3.140625" style="1" customWidth="1"/>
    <col min="12" max="12" width="9.00390625" style="1" customWidth="1"/>
    <col min="13" max="13" width="9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1" spans="1:48" s="4" customFormat="1" ht="12.75">
      <c r="A1" s="8"/>
      <c r="B1" s="11"/>
      <c r="C1" s="8"/>
      <c r="D1" s="10"/>
      <c r="E1" s="8"/>
      <c r="F1" s="8"/>
      <c r="G1" s="8"/>
      <c r="H1" s="9"/>
      <c r="I1" s="8"/>
      <c r="J1" s="9"/>
      <c r="K1" s="8"/>
      <c r="L1" s="9"/>
      <c r="N1" s="8"/>
      <c r="O1" s="8"/>
      <c r="P1" s="8"/>
      <c r="Q1" s="8" t="s">
        <v>35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4" customFormat="1" ht="12.75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</row>
    <row r="3" spans="1:48" s="4" customFormat="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</row>
    <row r="4" spans="1:17" s="4" customFormat="1" ht="12.75" customHeight="1">
      <c r="A4" s="96" t="s">
        <v>0</v>
      </c>
      <c r="B4" s="90" t="s">
        <v>1</v>
      </c>
      <c r="C4" s="90" t="s">
        <v>25</v>
      </c>
      <c r="D4" s="90" t="s">
        <v>26</v>
      </c>
      <c r="E4" s="90" t="s">
        <v>27</v>
      </c>
      <c r="F4" s="90" t="s">
        <v>2</v>
      </c>
      <c r="G4" s="90"/>
      <c r="H4" s="90" t="s">
        <v>3</v>
      </c>
      <c r="I4" s="90"/>
      <c r="J4" s="90"/>
      <c r="K4" s="90"/>
      <c r="L4" s="90"/>
      <c r="M4" s="90"/>
      <c r="N4" s="90"/>
      <c r="O4" s="90"/>
      <c r="P4" s="90"/>
      <c r="Q4" s="95"/>
    </row>
    <row r="5" spans="1:17" s="4" customFormat="1" ht="12.75" customHeight="1">
      <c r="A5" s="97"/>
      <c r="B5" s="91"/>
      <c r="C5" s="91"/>
      <c r="D5" s="91"/>
      <c r="E5" s="91"/>
      <c r="F5" s="91" t="s">
        <v>4</v>
      </c>
      <c r="G5" s="91" t="s">
        <v>5</v>
      </c>
      <c r="H5" s="91" t="s">
        <v>50</v>
      </c>
      <c r="I5" s="91"/>
      <c r="J5" s="91"/>
      <c r="K5" s="91"/>
      <c r="L5" s="91"/>
      <c r="M5" s="91"/>
      <c r="N5" s="91"/>
      <c r="O5" s="91"/>
      <c r="P5" s="91"/>
      <c r="Q5" s="92"/>
    </row>
    <row r="6" spans="1:17" s="4" customFormat="1" ht="12.75" customHeight="1">
      <c r="A6" s="97"/>
      <c r="B6" s="91"/>
      <c r="C6" s="91"/>
      <c r="D6" s="91"/>
      <c r="E6" s="91"/>
      <c r="F6" s="91"/>
      <c r="G6" s="91"/>
      <c r="H6" s="91" t="s">
        <v>6</v>
      </c>
      <c r="I6" s="91" t="s">
        <v>7</v>
      </c>
      <c r="J6" s="91"/>
      <c r="K6" s="91"/>
      <c r="L6" s="91"/>
      <c r="M6" s="91"/>
      <c r="N6" s="91"/>
      <c r="O6" s="91"/>
      <c r="P6" s="91"/>
      <c r="Q6" s="92"/>
    </row>
    <row r="7" spans="1:17" s="4" customFormat="1" ht="17.25" customHeight="1">
      <c r="A7" s="97"/>
      <c r="B7" s="91"/>
      <c r="C7" s="91"/>
      <c r="D7" s="91"/>
      <c r="E7" s="91"/>
      <c r="F7" s="91"/>
      <c r="G7" s="91"/>
      <c r="H7" s="91"/>
      <c r="I7" s="91" t="s">
        <v>8</v>
      </c>
      <c r="J7" s="91"/>
      <c r="K7" s="91"/>
      <c r="L7" s="91"/>
      <c r="M7" s="91" t="s">
        <v>9</v>
      </c>
      <c r="N7" s="91"/>
      <c r="O7" s="91"/>
      <c r="P7" s="91"/>
      <c r="Q7" s="92"/>
    </row>
    <row r="8" spans="1:17" s="4" customFormat="1" ht="12.75" customHeight="1">
      <c r="A8" s="97"/>
      <c r="B8" s="91"/>
      <c r="C8" s="91"/>
      <c r="D8" s="91"/>
      <c r="E8" s="91"/>
      <c r="F8" s="91"/>
      <c r="G8" s="91"/>
      <c r="H8" s="91"/>
      <c r="I8" s="91" t="s">
        <v>10</v>
      </c>
      <c r="J8" s="91" t="s">
        <v>11</v>
      </c>
      <c r="K8" s="91"/>
      <c r="L8" s="91"/>
      <c r="M8" s="91" t="s">
        <v>10</v>
      </c>
      <c r="N8" s="91" t="s">
        <v>11</v>
      </c>
      <c r="O8" s="91"/>
      <c r="P8" s="91"/>
      <c r="Q8" s="92"/>
    </row>
    <row r="9" spans="1:17" s="4" customFormat="1" ht="72" customHeight="1">
      <c r="A9" s="97"/>
      <c r="B9" s="91"/>
      <c r="C9" s="91"/>
      <c r="D9" s="91"/>
      <c r="E9" s="91"/>
      <c r="F9" s="91"/>
      <c r="G9" s="91"/>
      <c r="H9" s="91"/>
      <c r="I9" s="91"/>
      <c r="J9" s="13" t="s">
        <v>12</v>
      </c>
      <c r="K9" s="13" t="s">
        <v>13</v>
      </c>
      <c r="L9" s="13" t="s">
        <v>14</v>
      </c>
      <c r="M9" s="91"/>
      <c r="N9" s="12" t="s">
        <v>28</v>
      </c>
      <c r="O9" s="12" t="s">
        <v>12</v>
      </c>
      <c r="P9" s="12" t="s">
        <v>13</v>
      </c>
      <c r="Q9" s="18" t="s">
        <v>15</v>
      </c>
    </row>
    <row r="10" spans="1:17" s="5" customFormat="1" ht="12.75">
      <c r="A10" s="19"/>
      <c r="B10" s="6"/>
      <c r="C10" s="6"/>
      <c r="D10" s="14"/>
      <c r="E10" s="6" t="s">
        <v>16</v>
      </c>
      <c r="F10" s="6"/>
      <c r="G10" s="14"/>
      <c r="H10" s="14" t="s">
        <v>17</v>
      </c>
      <c r="I10" s="6" t="s">
        <v>18</v>
      </c>
      <c r="J10" s="6"/>
      <c r="K10" s="6"/>
      <c r="L10" s="6"/>
      <c r="M10" s="6" t="s">
        <v>19</v>
      </c>
      <c r="N10" s="6"/>
      <c r="O10" s="6"/>
      <c r="P10" s="6"/>
      <c r="Q10" s="20"/>
    </row>
    <row r="11" spans="1:50" s="7" customFormat="1" ht="12.75">
      <c r="A11" s="21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5">
        <v>7</v>
      </c>
      <c r="H11" s="15">
        <v>8</v>
      </c>
      <c r="I11" s="15">
        <v>9</v>
      </c>
      <c r="J11" s="16">
        <v>10</v>
      </c>
      <c r="K11" s="16">
        <v>11</v>
      </c>
      <c r="L11" s="15">
        <v>12</v>
      </c>
      <c r="M11" s="15">
        <v>13</v>
      </c>
      <c r="N11" s="15">
        <v>14</v>
      </c>
      <c r="O11" s="16">
        <v>15</v>
      </c>
      <c r="P11" s="16">
        <v>16</v>
      </c>
      <c r="Q11" s="22">
        <v>17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s="7" customFormat="1" ht="19.5" customHeight="1">
      <c r="A12" s="116" t="s">
        <v>33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s="7" customFormat="1" ht="78.75" customHeight="1">
      <c r="A13" s="100" t="s">
        <v>20</v>
      </c>
      <c r="B13" s="28" t="s">
        <v>37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s="7" customFormat="1" ht="21.75">
      <c r="A14" s="101"/>
      <c r="B14" s="29" t="s">
        <v>40</v>
      </c>
      <c r="C14" s="24"/>
      <c r="D14" s="30" t="s">
        <v>34</v>
      </c>
      <c r="E14" s="25">
        <f>E15</f>
        <v>931950</v>
      </c>
      <c r="F14" s="25">
        <f>F15</f>
        <v>139792.5</v>
      </c>
      <c r="G14" s="25">
        <f>G15</f>
        <v>792157.5</v>
      </c>
      <c r="H14" s="25">
        <f>E18</f>
        <v>231015</v>
      </c>
      <c r="I14" s="25">
        <f>F18</f>
        <v>34652.25</v>
      </c>
      <c r="J14" s="25"/>
      <c r="K14" s="25"/>
      <c r="L14" s="25">
        <f>I14</f>
        <v>34652.25</v>
      </c>
      <c r="M14" s="25">
        <f>G18</f>
        <v>196362.75</v>
      </c>
      <c r="N14" s="26"/>
      <c r="O14" s="26"/>
      <c r="P14" s="26"/>
      <c r="Q14" s="25">
        <f>M14</f>
        <v>196362.75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s="7" customFormat="1" ht="12.75">
      <c r="A15" s="101"/>
      <c r="B15" s="31" t="s">
        <v>21</v>
      </c>
      <c r="C15" s="65"/>
      <c r="D15" s="56"/>
      <c r="E15" s="25">
        <f>E16+E18+E17</f>
        <v>931950</v>
      </c>
      <c r="F15" s="25">
        <f>F16+F18+F17</f>
        <v>139792.5</v>
      </c>
      <c r="G15" s="25">
        <f>G16+G18+G17</f>
        <v>792157.5</v>
      </c>
      <c r="H15" s="66"/>
      <c r="I15" s="59"/>
      <c r="J15" s="59"/>
      <c r="K15" s="59"/>
      <c r="L15" s="59"/>
      <c r="M15" s="59"/>
      <c r="N15" s="59"/>
      <c r="O15" s="59"/>
      <c r="P15" s="59"/>
      <c r="Q15" s="61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s="7" customFormat="1" ht="12.75">
      <c r="A16" s="101"/>
      <c r="B16" s="31" t="s">
        <v>22</v>
      </c>
      <c r="C16" s="103"/>
      <c r="D16" s="104"/>
      <c r="E16" s="25">
        <f>F16+G16</f>
        <v>188590.47</v>
      </c>
      <c r="F16" s="25">
        <f>36210-7921.43</f>
        <v>28288.57</v>
      </c>
      <c r="G16" s="25">
        <f>205190-44888.1</f>
        <v>160301.9</v>
      </c>
      <c r="H16" s="66"/>
      <c r="I16" s="59"/>
      <c r="J16" s="59"/>
      <c r="K16" s="59"/>
      <c r="L16" s="59"/>
      <c r="M16" s="59"/>
      <c r="N16" s="59"/>
      <c r="O16" s="59"/>
      <c r="P16" s="59"/>
      <c r="Q16" s="61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s="7" customFormat="1" ht="12.75">
      <c r="A17" s="101"/>
      <c r="B17" s="31" t="s">
        <v>31</v>
      </c>
      <c r="C17" s="103"/>
      <c r="D17" s="104"/>
      <c r="E17" s="25">
        <f>F17+G17</f>
        <v>512344.52999999997</v>
      </c>
      <c r="F17" s="25">
        <v>76851.68</v>
      </c>
      <c r="G17" s="25">
        <v>435492.85</v>
      </c>
      <c r="H17" s="99"/>
      <c r="I17" s="98"/>
      <c r="J17" s="98"/>
      <c r="K17" s="98"/>
      <c r="L17" s="98"/>
      <c r="M17" s="98"/>
      <c r="N17" s="98"/>
      <c r="O17" s="98"/>
      <c r="P17" s="98"/>
      <c r="Q17" s="10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s="7" customFormat="1" ht="12.75">
      <c r="A18" s="102"/>
      <c r="B18" s="31" t="s">
        <v>32</v>
      </c>
      <c r="C18" s="57"/>
      <c r="D18" s="58"/>
      <c r="E18" s="25">
        <f>F18+G18</f>
        <v>231015</v>
      </c>
      <c r="F18" s="27">
        <v>34652.25</v>
      </c>
      <c r="G18" s="25">
        <v>196362.75</v>
      </c>
      <c r="H18" s="67"/>
      <c r="I18" s="60"/>
      <c r="J18" s="60"/>
      <c r="K18" s="60"/>
      <c r="L18" s="60"/>
      <c r="M18" s="60"/>
      <c r="N18" s="60"/>
      <c r="O18" s="60"/>
      <c r="P18" s="60"/>
      <c r="Q18" s="6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17" ht="56.25" customHeight="1">
      <c r="A19" s="23" t="s">
        <v>29</v>
      </c>
      <c r="B19" s="28" t="s">
        <v>38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1:17" ht="12.75">
      <c r="A20" s="23"/>
      <c r="B20" s="29" t="s">
        <v>41</v>
      </c>
      <c r="C20" s="24"/>
      <c r="D20" s="30" t="s">
        <v>34</v>
      </c>
      <c r="E20" s="25">
        <f>E21</f>
        <v>369394</v>
      </c>
      <c r="F20" s="25">
        <f>F21</f>
        <v>55409.1</v>
      </c>
      <c r="G20" s="25">
        <f>G21</f>
        <v>313984.9</v>
      </c>
      <c r="H20" s="25">
        <f>E22</f>
        <v>266242.14</v>
      </c>
      <c r="I20" s="25">
        <f>F22</f>
        <v>39936.32</v>
      </c>
      <c r="J20" s="25"/>
      <c r="K20" s="25"/>
      <c r="L20" s="25">
        <f>I20</f>
        <v>39936.32</v>
      </c>
      <c r="M20" s="25">
        <f>G22</f>
        <v>226305.82</v>
      </c>
      <c r="N20" s="26"/>
      <c r="O20" s="26"/>
      <c r="P20" s="26"/>
      <c r="Q20" s="25">
        <f>M20</f>
        <v>226305.82</v>
      </c>
    </row>
    <row r="21" spans="1:17" ht="12.75">
      <c r="A21" s="23"/>
      <c r="B21" s="31" t="s">
        <v>21</v>
      </c>
      <c r="C21" s="65"/>
      <c r="D21" s="56"/>
      <c r="E21" s="25">
        <f>E22+E23</f>
        <v>369394</v>
      </c>
      <c r="F21" s="25">
        <f>F22+F23</f>
        <v>55409.1</v>
      </c>
      <c r="G21" s="25">
        <f>G22+G23</f>
        <v>313984.9</v>
      </c>
      <c r="H21" s="66"/>
      <c r="I21" s="59"/>
      <c r="J21" s="59"/>
      <c r="K21" s="59"/>
      <c r="L21" s="59"/>
      <c r="M21" s="59"/>
      <c r="N21" s="59"/>
      <c r="O21" s="59"/>
      <c r="P21" s="59"/>
      <c r="Q21" s="61"/>
    </row>
    <row r="22" spans="1:17" ht="12.75">
      <c r="A22" s="23"/>
      <c r="B22" s="31" t="s">
        <v>31</v>
      </c>
      <c r="C22" s="103"/>
      <c r="D22" s="104"/>
      <c r="E22" s="25">
        <f>F22+G22</f>
        <v>266242.14</v>
      </c>
      <c r="F22" s="25">
        <f>5990.45+33945.87</f>
        <v>39936.32</v>
      </c>
      <c r="G22" s="25">
        <v>226305.82</v>
      </c>
      <c r="H22" s="66"/>
      <c r="I22" s="59"/>
      <c r="J22" s="59"/>
      <c r="K22" s="59"/>
      <c r="L22" s="59"/>
      <c r="M22" s="59"/>
      <c r="N22" s="59"/>
      <c r="O22" s="59"/>
      <c r="P22" s="59"/>
      <c r="Q22" s="61"/>
    </row>
    <row r="23" spans="1:17" ht="12.75">
      <c r="A23" s="53"/>
      <c r="B23" s="54" t="s">
        <v>32</v>
      </c>
      <c r="C23" s="57"/>
      <c r="D23" s="58"/>
      <c r="E23" s="25">
        <f>F23+G23</f>
        <v>103151.86</v>
      </c>
      <c r="F23" s="27">
        <f>2320.92+13151.86</f>
        <v>15472.78</v>
      </c>
      <c r="G23" s="25">
        <v>87679.08</v>
      </c>
      <c r="H23" s="67"/>
      <c r="I23" s="60"/>
      <c r="J23" s="60"/>
      <c r="K23" s="60"/>
      <c r="L23" s="60"/>
      <c r="M23" s="60"/>
      <c r="N23" s="60"/>
      <c r="O23" s="60"/>
      <c r="P23" s="60"/>
      <c r="Q23" s="62"/>
    </row>
    <row r="24" spans="1:17" ht="75.75" customHeight="1">
      <c r="A24" s="23" t="s">
        <v>44</v>
      </c>
      <c r="B24" s="28" t="s">
        <v>46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2.75">
      <c r="A25" s="23"/>
      <c r="B25" s="29" t="s">
        <v>45</v>
      </c>
      <c r="C25" s="24"/>
      <c r="D25" s="30" t="s">
        <v>34</v>
      </c>
      <c r="E25" s="25">
        <f aca="true" t="shared" si="0" ref="E25:G26">E26</f>
        <v>200304</v>
      </c>
      <c r="F25" s="25">
        <f t="shared" si="0"/>
        <v>30045.6</v>
      </c>
      <c r="G25" s="25">
        <f t="shared" si="0"/>
        <v>170258.4</v>
      </c>
      <c r="H25" s="25">
        <f>I25+M25</f>
        <v>200304</v>
      </c>
      <c r="I25" s="25">
        <f>F27</f>
        <v>30045.6</v>
      </c>
      <c r="J25" s="25"/>
      <c r="K25" s="25"/>
      <c r="L25" s="25">
        <f>I25</f>
        <v>30045.6</v>
      </c>
      <c r="M25" s="25">
        <f>G27</f>
        <v>170258.4</v>
      </c>
      <c r="N25" s="26"/>
      <c r="O25" s="26"/>
      <c r="P25" s="26"/>
      <c r="Q25" s="25">
        <f>G27</f>
        <v>170258.4</v>
      </c>
    </row>
    <row r="26" spans="1:17" ht="12.75">
      <c r="A26" s="23"/>
      <c r="B26" s="31" t="s">
        <v>21</v>
      </c>
      <c r="C26" s="65"/>
      <c r="D26" s="56"/>
      <c r="E26" s="25">
        <f t="shared" si="0"/>
        <v>200304</v>
      </c>
      <c r="F26" s="25">
        <f t="shared" si="0"/>
        <v>30045.6</v>
      </c>
      <c r="G26" s="25">
        <f t="shared" si="0"/>
        <v>170258.4</v>
      </c>
      <c r="H26" s="66"/>
      <c r="I26" s="59"/>
      <c r="J26" s="59"/>
      <c r="K26" s="59"/>
      <c r="L26" s="59"/>
      <c r="M26" s="59"/>
      <c r="N26" s="59"/>
      <c r="O26" s="59"/>
      <c r="P26" s="59"/>
      <c r="Q26" s="61"/>
    </row>
    <row r="27" spans="1:17" ht="12.75">
      <c r="A27" s="55"/>
      <c r="B27" s="54" t="s">
        <v>32</v>
      </c>
      <c r="C27" s="57"/>
      <c r="D27" s="58"/>
      <c r="E27" s="25">
        <f>F27+G27</f>
        <v>200304</v>
      </c>
      <c r="F27" s="27">
        <v>30045.6</v>
      </c>
      <c r="G27" s="25">
        <v>170258.4</v>
      </c>
      <c r="H27" s="67"/>
      <c r="I27" s="60"/>
      <c r="J27" s="60"/>
      <c r="K27" s="60"/>
      <c r="L27" s="60"/>
      <c r="M27" s="60"/>
      <c r="N27" s="60"/>
      <c r="O27" s="60"/>
      <c r="P27" s="60"/>
      <c r="Q27" s="62"/>
    </row>
    <row r="28" spans="1:17" ht="21.75">
      <c r="A28" s="121" t="s">
        <v>48</v>
      </c>
      <c r="B28" s="36" t="s">
        <v>23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21.75">
      <c r="A29" s="122"/>
      <c r="B29" s="29" t="s">
        <v>42</v>
      </c>
      <c r="C29" s="37"/>
      <c r="D29" s="38" t="s">
        <v>24</v>
      </c>
      <c r="E29" s="25">
        <f>E30</f>
        <v>1983601.62</v>
      </c>
      <c r="F29" s="25">
        <f>F30</f>
        <v>297540.23</v>
      </c>
      <c r="G29" s="42">
        <f>G30</f>
        <v>1686061.39</v>
      </c>
      <c r="H29" s="43">
        <f>E32</f>
        <v>1917541.48</v>
      </c>
      <c r="I29" s="39">
        <f>F32</f>
        <v>287631.22</v>
      </c>
      <c r="J29" s="40"/>
      <c r="K29" s="40"/>
      <c r="L29" s="39">
        <f>I29</f>
        <v>287631.22</v>
      </c>
      <c r="M29" s="26">
        <f>G32</f>
        <v>1629910.26</v>
      </c>
      <c r="N29" s="40"/>
      <c r="O29" s="40"/>
      <c r="P29" s="40"/>
      <c r="Q29" s="41">
        <f>M29</f>
        <v>1629910.26</v>
      </c>
    </row>
    <row r="30" spans="1:17" ht="12.75">
      <c r="A30" s="122"/>
      <c r="B30" s="31" t="s">
        <v>21</v>
      </c>
      <c r="C30" s="81"/>
      <c r="D30" s="82"/>
      <c r="E30" s="25">
        <f>E31+E32+E33</f>
        <v>1983601.62</v>
      </c>
      <c r="F30" s="25">
        <f>F31+F32+F33</f>
        <v>297540.23</v>
      </c>
      <c r="G30" s="42">
        <f>G31+G32+G33</f>
        <v>1686061.39</v>
      </c>
      <c r="H30" s="112"/>
      <c r="I30" s="68"/>
      <c r="J30" s="68"/>
      <c r="K30" s="68"/>
      <c r="L30" s="68"/>
      <c r="M30" s="68"/>
      <c r="N30" s="68"/>
      <c r="O30" s="68"/>
      <c r="P30" s="68"/>
      <c r="Q30" s="71"/>
    </row>
    <row r="31" spans="1:17" ht="12.75">
      <c r="A31" s="122"/>
      <c r="B31" s="44" t="s">
        <v>22</v>
      </c>
      <c r="C31" s="83"/>
      <c r="D31" s="84"/>
      <c r="E31" s="42">
        <f>F31+G31</f>
        <v>23862.600000000002</v>
      </c>
      <c r="F31" s="45">
        <f>3644.8-65.4-0.02</f>
        <v>3579.38</v>
      </c>
      <c r="G31" s="42">
        <f>20653.9-370.7+0.02</f>
        <v>20283.22</v>
      </c>
      <c r="H31" s="88"/>
      <c r="I31" s="69"/>
      <c r="J31" s="69"/>
      <c r="K31" s="69"/>
      <c r="L31" s="69"/>
      <c r="M31" s="69"/>
      <c r="N31" s="69"/>
      <c r="O31" s="69"/>
      <c r="P31" s="69"/>
      <c r="Q31" s="72"/>
    </row>
    <row r="32" spans="1:17" ht="12.75">
      <c r="A32" s="122"/>
      <c r="B32" s="46" t="s">
        <v>31</v>
      </c>
      <c r="C32" s="124"/>
      <c r="D32" s="84"/>
      <c r="E32" s="42">
        <f>F32+G32</f>
        <v>1917541.48</v>
      </c>
      <c r="F32" s="45">
        <v>287631.22</v>
      </c>
      <c r="G32" s="42">
        <v>1629910.26</v>
      </c>
      <c r="H32" s="88"/>
      <c r="I32" s="69"/>
      <c r="J32" s="69"/>
      <c r="K32" s="69"/>
      <c r="L32" s="69"/>
      <c r="M32" s="69"/>
      <c r="N32" s="69"/>
      <c r="O32" s="69"/>
      <c r="P32" s="69"/>
      <c r="Q32" s="72"/>
    </row>
    <row r="33" spans="1:17" ht="12.75">
      <c r="A33" s="123"/>
      <c r="B33" s="47" t="s">
        <v>32</v>
      </c>
      <c r="C33" s="125"/>
      <c r="D33" s="86"/>
      <c r="E33" s="25">
        <f>F33+G33</f>
        <v>42197.54</v>
      </c>
      <c r="F33" s="27">
        <v>6329.63</v>
      </c>
      <c r="G33" s="25">
        <v>35867.91</v>
      </c>
      <c r="H33" s="89"/>
      <c r="I33" s="74"/>
      <c r="J33" s="74"/>
      <c r="K33" s="70"/>
      <c r="L33" s="74"/>
      <c r="M33" s="74"/>
      <c r="N33" s="74"/>
      <c r="O33" s="74"/>
      <c r="P33" s="74"/>
      <c r="Q33" s="73"/>
    </row>
    <row r="34" spans="1:17" ht="51.75" customHeight="1">
      <c r="A34" s="75" t="s">
        <v>49</v>
      </c>
      <c r="B34" s="36" t="s">
        <v>39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</row>
    <row r="35" spans="1:17" ht="21.75">
      <c r="A35" s="76"/>
      <c r="B35" s="29" t="s">
        <v>43</v>
      </c>
      <c r="C35" s="37"/>
      <c r="D35" s="38" t="s">
        <v>24</v>
      </c>
      <c r="E35" s="25">
        <f>F35+G35</f>
        <v>162158.7</v>
      </c>
      <c r="F35" s="25">
        <f>F36</f>
        <v>24323.8</v>
      </c>
      <c r="G35" s="25">
        <f>G36</f>
        <v>137834.90000000002</v>
      </c>
      <c r="H35" s="26">
        <f>I35+M35</f>
        <v>108374.20000000001</v>
      </c>
      <c r="I35" s="39">
        <f>L35</f>
        <v>16256.13</v>
      </c>
      <c r="J35" s="40"/>
      <c r="K35" s="40"/>
      <c r="L35" s="39">
        <f>F37</f>
        <v>16256.13</v>
      </c>
      <c r="M35" s="26">
        <f>Q35</f>
        <v>92118.07</v>
      </c>
      <c r="N35" s="40"/>
      <c r="O35" s="40"/>
      <c r="P35" s="40"/>
      <c r="Q35" s="41">
        <f>G37</f>
        <v>92118.07</v>
      </c>
    </row>
    <row r="36" spans="1:17" ht="12.75">
      <c r="A36" s="76"/>
      <c r="B36" s="31" t="s">
        <v>21</v>
      </c>
      <c r="C36" s="81"/>
      <c r="D36" s="82"/>
      <c r="E36" s="25">
        <f>F36+G36</f>
        <v>162158.7</v>
      </c>
      <c r="F36" s="25">
        <f>F37+F38</f>
        <v>24323.8</v>
      </c>
      <c r="G36" s="25">
        <f>G37+G38</f>
        <v>137834.90000000002</v>
      </c>
      <c r="H36" s="87"/>
      <c r="I36" s="68"/>
      <c r="J36" s="68"/>
      <c r="K36" s="68"/>
      <c r="L36" s="68"/>
      <c r="M36" s="68"/>
      <c r="N36" s="68"/>
      <c r="O36" s="68"/>
      <c r="P36" s="68"/>
      <c r="Q36" s="71"/>
    </row>
    <row r="37" spans="1:17" ht="12.75">
      <c r="A37" s="76"/>
      <c r="B37" s="31" t="s">
        <v>31</v>
      </c>
      <c r="C37" s="83"/>
      <c r="D37" s="84"/>
      <c r="E37" s="25">
        <f>F37+G37</f>
        <v>108374.20000000001</v>
      </c>
      <c r="F37" s="27">
        <v>16256.13</v>
      </c>
      <c r="G37" s="25">
        <v>92118.07</v>
      </c>
      <c r="H37" s="88"/>
      <c r="I37" s="69"/>
      <c r="J37" s="69"/>
      <c r="K37" s="69"/>
      <c r="L37" s="69"/>
      <c r="M37" s="69"/>
      <c r="N37" s="69"/>
      <c r="O37" s="69"/>
      <c r="P37" s="69"/>
      <c r="Q37" s="72"/>
    </row>
    <row r="38" spans="1:17" ht="12.75">
      <c r="A38" s="77"/>
      <c r="B38" s="34" t="s">
        <v>32</v>
      </c>
      <c r="C38" s="85"/>
      <c r="D38" s="86"/>
      <c r="E38" s="25">
        <f>F38+G38</f>
        <v>53784.5</v>
      </c>
      <c r="F38" s="27">
        <v>8067.67</v>
      </c>
      <c r="G38" s="25">
        <v>45716.83</v>
      </c>
      <c r="H38" s="89"/>
      <c r="I38" s="70"/>
      <c r="J38" s="70"/>
      <c r="K38" s="70"/>
      <c r="L38" s="70"/>
      <c r="M38" s="70"/>
      <c r="N38" s="70"/>
      <c r="O38" s="70"/>
      <c r="P38" s="70"/>
      <c r="Q38" s="73"/>
    </row>
    <row r="39" spans="1:17" ht="19.5" customHeight="1">
      <c r="A39" s="113" t="s">
        <v>47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5"/>
    </row>
    <row r="40" spans="1:17" ht="75.75" customHeight="1">
      <c r="A40" s="23" t="s">
        <v>20</v>
      </c>
      <c r="B40" s="28" t="s">
        <v>46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12.75">
      <c r="A41" s="23"/>
      <c r="B41" s="29" t="s">
        <v>45</v>
      </c>
      <c r="C41" s="24"/>
      <c r="D41" s="30" t="s">
        <v>34</v>
      </c>
      <c r="E41" s="25">
        <f aca="true" t="shared" si="1" ref="E41:G42">E42</f>
        <v>21200</v>
      </c>
      <c r="F41" s="25">
        <f t="shared" si="1"/>
        <v>3180</v>
      </c>
      <c r="G41" s="25">
        <f t="shared" si="1"/>
        <v>18020</v>
      </c>
      <c r="H41" s="25">
        <f>I41+M41</f>
        <v>21200</v>
      </c>
      <c r="I41" s="25">
        <f>F43</f>
        <v>3180</v>
      </c>
      <c r="J41" s="25"/>
      <c r="K41" s="25"/>
      <c r="L41" s="25">
        <f>I41</f>
        <v>3180</v>
      </c>
      <c r="M41" s="25">
        <f>G43</f>
        <v>18020</v>
      </c>
      <c r="N41" s="26"/>
      <c r="O41" s="26"/>
      <c r="P41" s="26"/>
      <c r="Q41" s="25">
        <f>G43</f>
        <v>18020</v>
      </c>
    </row>
    <row r="42" spans="1:17" ht="12.75">
      <c r="A42" s="23"/>
      <c r="B42" s="31" t="s">
        <v>21</v>
      </c>
      <c r="C42" s="65"/>
      <c r="D42" s="56"/>
      <c r="E42" s="25">
        <f t="shared" si="1"/>
        <v>21200</v>
      </c>
      <c r="F42" s="25">
        <f t="shared" si="1"/>
        <v>3180</v>
      </c>
      <c r="G42" s="25">
        <f t="shared" si="1"/>
        <v>18020</v>
      </c>
      <c r="H42" s="66"/>
      <c r="I42" s="59"/>
      <c r="J42" s="59"/>
      <c r="K42" s="59"/>
      <c r="L42" s="59"/>
      <c r="M42" s="59"/>
      <c r="N42" s="59"/>
      <c r="O42" s="59"/>
      <c r="P42" s="59"/>
      <c r="Q42" s="61"/>
    </row>
    <row r="43" spans="1:17" ht="12.75">
      <c r="A43" s="23"/>
      <c r="B43" s="54" t="s">
        <v>32</v>
      </c>
      <c r="C43" s="57"/>
      <c r="D43" s="58"/>
      <c r="E43" s="25">
        <f>F43+G43</f>
        <v>21200</v>
      </c>
      <c r="F43" s="27">
        <v>3180</v>
      </c>
      <c r="G43" s="25">
        <v>18020</v>
      </c>
      <c r="H43" s="67"/>
      <c r="I43" s="60"/>
      <c r="J43" s="60"/>
      <c r="K43" s="60"/>
      <c r="L43" s="60"/>
      <c r="M43" s="60"/>
      <c r="N43" s="60"/>
      <c r="O43" s="60"/>
      <c r="P43" s="60"/>
      <c r="Q43" s="62"/>
    </row>
    <row r="44" spans="1:17" ht="12.75">
      <c r="A44" s="110" t="s">
        <v>30</v>
      </c>
      <c r="B44" s="111"/>
      <c r="C44" s="32"/>
      <c r="D44" s="33"/>
      <c r="E44" s="25">
        <f>SUM(E45:E47)</f>
        <v>3560234.1199999996</v>
      </c>
      <c r="F44" s="25">
        <f>SUM(F45:F47)</f>
        <v>534035.1</v>
      </c>
      <c r="G44" s="25">
        <f>SUM(G45:G47)</f>
        <v>3026199.0199999996</v>
      </c>
      <c r="H44" s="48"/>
      <c r="I44" s="48"/>
      <c r="J44" s="48"/>
      <c r="K44" s="48"/>
      <c r="L44" s="48"/>
      <c r="M44" s="48"/>
      <c r="N44" s="48"/>
      <c r="O44" s="48"/>
      <c r="P44" s="48"/>
      <c r="Q44" s="33"/>
    </row>
    <row r="45" spans="1:17" ht="12.75">
      <c r="A45" s="120" t="s">
        <v>22</v>
      </c>
      <c r="B45" s="120"/>
      <c r="C45" s="105"/>
      <c r="D45" s="106"/>
      <c r="E45" s="49">
        <f>E31+E16</f>
        <v>212453.07</v>
      </c>
      <c r="F45" s="49">
        <f>F31+F16</f>
        <v>31867.95</v>
      </c>
      <c r="G45" s="49">
        <f>G31+G16</f>
        <v>180585.12</v>
      </c>
      <c r="H45" s="50"/>
      <c r="I45" s="50"/>
      <c r="J45" s="50"/>
      <c r="K45" s="50"/>
      <c r="L45" s="50"/>
      <c r="M45" s="50"/>
      <c r="N45" s="50"/>
      <c r="O45" s="50"/>
      <c r="P45" s="50"/>
      <c r="Q45" s="51"/>
    </row>
    <row r="46" spans="1:17" ht="12.75">
      <c r="A46" s="120" t="s">
        <v>31</v>
      </c>
      <c r="B46" s="120"/>
      <c r="C46" s="105"/>
      <c r="D46" s="106"/>
      <c r="E46" s="25">
        <f>E17+E22+E32</f>
        <v>2696128.15</v>
      </c>
      <c r="F46" s="25">
        <f>F17+F22+F32</f>
        <v>404419.22</v>
      </c>
      <c r="G46" s="25">
        <f>G17+G22+G32</f>
        <v>2291708.9299999997</v>
      </c>
      <c r="H46" s="48"/>
      <c r="I46" s="48"/>
      <c r="J46" s="48"/>
      <c r="K46" s="48"/>
      <c r="L46" s="48"/>
      <c r="M46" s="48"/>
      <c r="N46" s="48"/>
      <c r="O46" s="48"/>
      <c r="P46" s="48"/>
      <c r="Q46" s="33"/>
    </row>
    <row r="47" spans="1:17" ht="12.75">
      <c r="A47" s="119" t="s">
        <v>32</v>
      </c>
      <c r="B47" s="119"/>
      <c r="C47" s="107"/>
      <c r="D47" s="108"/>
      <c r="E47" s="25">
        <f>E18+E23+E33+E38+E43+E27</f>
        <v>651652.8999999999</v>
      </c>
      <c r="F47" s="25">
        <f>F18+F23+F33+F38+F43+F27</f>
        <v>97747.93</v>
      </c>
      <c r="G47" s="25">
        <f>G18+G23+G33+G38+G43+G27</f>
        <v>553904.97</v>
      </c>
      <c r="H47" s="52"/>
      <c r="I47" s="52"/>
      <c r="J47" s="52"/>
      <c r="K47" s="52"/>
      <c r="L47" s="52"/>
      <c r="M47" s="52"/>
      <c r="N47" s="52"/>
      <c r="O47" s="52"/>
      <c r="P47" s="52"/>
      <c r="Q47" s="35"/>
    </row>
  </sheetData>
  <sheetProtection/>
  <mergeCells count="104">
    <mergeCell ref="A12:Q12"/>
    <mergeCell ref="A47:B47"/>
    <mergeCell ref="A45:B45"/>
    <mergeCell ref="A46:B46"/>
    <mergeCell ref="A28:A33"/>
    <mergeCell ref="C30:D33"/>
    <mergeCell ref="O30:O33"/>
    <mergeCell ref="J30:J33"/>
    <mergeCell ref="L30:L33"/>
    <mergeCell ref="A44:B44"/>
    <mergeCell ref="M21:M23"/>
    <mergeCell ref="N21:N23"/>
    <mergeCell ref="O21:O23"/>
    <mergeCell ref="C21:D23"/>
    <mergeCell ref="H21:H23"/>
    <mergeCell ref="I21:I23"/>
    <mergeCell ref="J21:J23"/>
    <mergeCell ref="H30:H33"/>
    <mergeCell ref="A39:Q39"/>
    <mergeCell ref="C45:D47"/>
    <mergeCell ref="N30:N33"/>
    <mergeCell ref="P15:P18"/>
    <mergeCell ref="Q15:Q18"/>
    <mergeCell ref="P21:P23"/>
    <mergeCell ref="Q21:Q23"/>
    <mergeCell ref="I30:I33"/>
    <mergeCell ref="K30:K33"/>
    <mergeCell ref="K21:K23"/>
    <mergeCell ref="L21:L23"/>
    <mergeCell ref="C19:Q19"/>
    <mergeCell ref="H15:H18"/>
    <mergeCell ref="A13:A18"/>
    <mergeCell ref="I15:I18"/>
    <mergeCell ref="J15:J18"/>
    <mergeCell ref="K15:K18"/>
    <mergeCell ref="C15:D18"/>
    <mergeCell ref="O15:O18"/>
    <mergeCell ref="L15:L18"/>
    <mergeCell ref="M15:M18"/>
    <mergeCell ref="C13:Q13"/>
    <mergeCell ref="N15:N18"/>
    <mergeCell ref="A4:A9"/>
    <mergeCell ref="B4:B9"/>
    <mergeCell ref="G5:G9"/>
    <mergeCell ref="H5:Q5"/>
    <mergeCell ref="M8:M9"/>
    <mergeCell ref="N8:Q8"/>
    <mergeCell ref="I8:I9"/>
    <mergeCell ref="C4:C9"/>
    <mergeCell ref="A2:Q2"/>
    <mergeCell ref="AA2:AV2"/>
    <mergeCell ref="A3:Q3"/>
    <mergeCell ref="AA3:AV3"/>
    <mergeCell ref="D4:D9"/>
    <mergeCell ref="H6:H9"/>
    <mergeCell ref="I6:Q6"/>
    <mergeCell ref="I7:L7"/>
    <mergeCell ref="M7:Q7"/>
    <mergeCell ref="J8:L8"/>
    <mergeCell ref="E4:E9"/>
    <mergeCell ref="F4:G4"/>
    <mergeCell ref="H4:Q4"/>
    <mergeCell ref="F5:F9"/>
    <mergeCell ref="A34:A38"/>
    <mergeCell ref="C34:Q34"/>
    <mergeCell ref="C36:D38"/>
    <mergeCell ref="H36:H38"/>
    <mergeCell ref="I36:I38"/>
    <mergeCell ref="J36:J38"/>
    <mergeCell ref="K36:K38"/>
    <mergeCell ref="L36:L38"/>
    <mergeCell ref="M36:M38"/>
    <mergeCell ref="N36:N38"/>
    <mergeCell ref="O36:O38"/>
    <mergeCell ref="P36:P38"/>
    <mergeCell ref="C28:Q28"/>
    <mergeCell ref="Q30:Q33"/>
    <mergeCell ref="P30:P33"/>
    <mergeCell ref="M30:M33"/>
    <mergeCell ref="Q36:Q38"/>
    <mergeCell ref="C24:Q24"/>
    <mergeCell ref="C26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C40:Q40"/>
    <mergeCell ref="C42:D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</mergeCells>
  <printOptions/>
  <pageMargins left="0.7086614173228347" right="0.2362204724409449" top="0" bottom="0" header="0.35433070866141736" footer="0.31496062992125984"/>
  <pageSetup firstPageNumber="1" useFirstPageNumber="1" fitToHeight="0" horizontalDpi="300" verticalDpi="300" orientation="landscape" paperSize="9" scale="80" r:id="rId1"/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krusz_m</cp:lastModifiedBy>
  <cp:lastPrinted>2010-11-06T15:26:29Z</cp:lastPrinted>
  <dcterms:created xsi:type="dcterms:W3CDTF">2005-07-07T12:36:29Z</dcterms:created>
  <dcterms:modified xsi:type="dcterms:W3CDTF">2011-02-03T08:01:21Z</dcterms:modified>
  <cp:category/>
  <cp:version/>
  <cp:contentType/>
  <cp:contentStatus/>
  <cp:revision>5</cp:revision>
</cp:coreProperties>
</file>