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'Arkusz1'!$A$1:$O$76</definedName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'Arkusz1'!$3:$5</definedName>
  </definedNames>
  <calcPr fullCalcOnLoad="1"/>
</workbook>
</file>

<file path=xl/sharedStrings.xml><?xml version="1.0" encoding="utf-8"?>
<sst xmlns="http://schemas.openxmlformats.org/spreadsheetml/2006/main" count="118" uniqueCount="79">
  <si>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</si>
  <si>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</si>
  <si>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</si>
  <si>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</si>
  <si>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</si>
  <si>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</si>
  <si>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</si>
  <si>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</si>
  <si>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</si>
  <si>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</si>
  <si>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</si>
  <si>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>do 31.12.2009</t>
  </si>
  <si>
    <t xml:space="preserve">Rozbudowa i modernizacja budynku Przedszkola Nr 8 przy ul. S. Rybickiego </t>
  </si>
  <si>
    <t>Budowa Przedszkola Nr 10 przy ul. Szkolnej</t>
  </si>
  <si>
    <t>Budowa Przedszkola Nr 3 przy ul. Kopernika</t>
  </si>
  <si>
    <t>Budowa siedziby Urzędu Miasta</t>
  </si>
  <si>
    <t>Rewaloryzacja zabytkowego Parku</t>
  </si>
  <si>
    <t>Remont Stadionu miejskiego II etap</t>
  </si>
  <si>
    <t>Budowa ścieżki rowerowej w ul. Rawskiej na odcinku od ul. Granicznej do ul. Strobowskiej</t>
  </si>
  <si>
    <t>Remont - wymiana nawierzchni asfaltowej w Al. Niepodległości na odcinku od ul. Cichej do ul. S. Batorego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</si>
  <si>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</si>
  <si>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</si>
  <si>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</si>
  <si>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</si>
  <si>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</si>
  <si>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</si>
  <si>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</si>
  <si>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</si>
  <si>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</si>
  <si>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</si>
  <si>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</si>
  <si>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</si>
  <si>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</si>
  <si>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</si>
  <si>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Przebudowa i budowa ul.Armii Krajowej (od ul.Łowickiej do ul. M. Skłodowskiej-Curie)</t>
  </si>
  <si>
    <t>Budowa ścieżki pieszo rowerowej wzdłuż rzeki Łupii od ul. Prymasowskiej do ul. Rzecznej oraz przebudowa ul. Podrzecznej</t>
  </si>
  <si>
    <t>Budowa Domu Pomocy Soołecznej</t>
  </si>
  <si>
    <t>Ożywnienie społeczno-gospodarcze w północno - wschodniej części województwa łódzkiego poprzez rewitalizację terenów powojskowych w Skierniewicach.</t>
  </si>
  <si>
    <t xml:space="preserve">środki z budżetu krajowego </t>
  </si>
  <si>
    <t>środki z UE</t>
  </si>
  <si>
    <t>Gospodarka Mieszkaniowa</t>
  </si>
  <si>
    <t>Gospodarka gruntami i nieruchomościami</t>
  </si>
  <si>
    <t>Przebudowa istniejącej sieci drogowej - Most na rzece Łupii w ul.1 Maja</t>
  </si>
  <si>
    <t xml:space="preserve">Zagospodarowanie przestrzenne obszaru ojętego ochroną konserwatorską  - Trakt Dworcowy 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</si>
  <si>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</si>
  <si>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</si>
  <si>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</si>
  <si>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</si>
  <si>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Wydatki poniesione w latach poprzednich</t>
  </si>
  <si>
    <t xml:space="preserve">Plan 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</si>
  <si>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</si>
  <si>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</si>
  <si>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</si>
  <si>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</si>
  <si>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</si>
  <si>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Edukacyjna opieka wychowawcza</t>
  </si>
  <si>
    <t>Specjalne ośrodki szkolno-wychowacze</t>
  </si>
  <si>
    <t>Specjalny Ośrodek Szkolno-Wychowawczy</t>
  </si>
  <si>
    <t>C) Gwarancje i poręczenia udzielane przez jednostki samorządu terytorialnego (razem)</t>
  </si>
  <si>
    <t>Budowa obiektów służących rehabilitacji osób niepełnosprawnych. (Budowa stajni)</t>
  </si>
  <si>
    <t>D) umowy, których realizacja w roku budżetowym i w latach następnych jest niezbędna dla zapewnienia ciągłości działania jednostki i których płatności przypadają w okresie dłuższym niż rok;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</si>
  <si>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</si>
  <si>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</si>
  <si>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</si>
  <si>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</si>
  <si>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</si>
  <si>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</si>
  <si>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</si>
  <si>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</si>
  <si>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</si>
  <si>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</si>
  <si>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</si>
  <si>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</si>
  <si>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</si>
  <si>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Załącznik Nr 2</t>
  </si>
  <si>
    <t>Wykaz przedsięwzięć w latach 2011-2015</t>
  </si>
  <si>
    <t>Budowa obwodnicy zachodniej miasta Skierniewice odc. od ul.Łowickiej do ul. Sierakowickiej</t>
  </si>
  <si>
    <t xml:space="preserve">Umowa poręczenia Nr 1/2010 z 23 września 2010 r. kredytu długoterminowego na zakup autobusów dla MZK Sp. z o.o - stap II zakup sześciu sztuk autobusów </t>
  </si>
  <si>
    <t>Kultura fizyczna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</si>
</sst>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16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" borderId="1" applyNumberFormat="0" applyAlignment="0" applyProtection="0"/>
    <xf numFmtId="9" fontId="1" fillId="0" borderId="0" applyFont="0" applyFill="0" applyBorder="0" applyAlignment="0" applyProtection="0"/>
    <xf numFmtId="0" fontId="1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18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/>
      <protection/>
    </xf>
    <xf numFmtId="4" fontId="6" fillId="2" borderId="10" xfId="0" applyNumberFormat="1" applyFont="1" applyFill="1" applyBorder="1" applyAlignment="1" applyProtection="1">
      <alignment/>
      <protection/>
    </xf>
    <xf numFmtId="0" fontId="7" fillId="2" borderId="10" xfId="0" applyNumberFormat="1" applyFont="1" applyFill="1" applyBorder="1" applyAlignment="1" applyProtection="1">
      <alignment/>
      <protection/>
    </xf>
    <xf numFmtId="4" fontId="7" fillId="2" borderId="10" xfId="0" applyNumberFormat="1" applyFont="1" applyFill="1" applyBorder="1" applyAlignment="1" applyProtection="1">
      <alignment/>
      <protection/>
    </xf>
    <xf numFmtId="0" fontId="7" fillId="2" borderId="1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wrapText="1" shrinkToFit="1"/>
    </xf>
    <xf numFmtId="0" fontId="7" fillId="0" borderId="14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 applyProtection="1">
      <alignment/>
      <protection/>
    </xf>
    <xf numFmtId="0" fontId="6" fillId="19" borderId="10" xfId="0" applyNumberFormat="1" applyFont="1" applyFill="1" applyBorder="1" applyAlignment="1" applyProtection="1">
      <alignment/>
      <protection/>
    </xf>
    <xf numFmtId="4" fontId="7" fillId="19" borderId="10" xfId="0" applyNumberFormat="1" applyFont="1" applyFill="1" applyBorder="1" applyAlignment="1" applyProtection="1">
      <alignment/>
      <protection/>
    </xf>
    <xf numFmtId="0" fontId="7" fillId="19" borderId="10" xfId="0" applyNumberFormat="1" applyFont="1" applyFill="1" applyBorder="1" applyAlignment="1" applyProtection="1">
      <alignment/>
      <protection/>
    </xf>
    <xf numFmtId="0" fontId="7" fillId="19" borderId="10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wrapText="1" shrinkToFit="1"/>
    </xf>
    <xf numFmtId="4" fontId="6" fillId="19" borderId="10" xfId="0" applyNumberFormat="1" applyFont="1" applyFill="1" applyBorder="1" applyAlignment="1" applyProtection="1">
      <alignment/>
      <protection/>
    </xf>
    <xf numFmtId="0" fontId="6" fillId="8" borderId="10" xfId="0" applyNumberFormat="1" applyFont="1" applyFill="1" applyBorder="1" applyAlignment="1" applyProtection="1">
      <alignment/>
      <protection/>
    </xf>
    <xf numFmtId="4" fontId="6" fillId="8" borderId="10" xfId="0" applyNumberFormat="1" applyFont="1" applyFill="1" applyBorder="1" applyAlignment="1" applyProtection="1">
      <alignment/>
      <protection/>
    </xf>
    <xf numFmtId="0" fontId="1" fillId="8" borderId="0" xfId="0" applyNumberFormat="1" applyFont="1" applyFill="1" applyBorder="1" applyAlignment="1" applyProtection="1">
      <alignment/>
      <protection/>
    </xf>
    <xf numFmtId="0" fontId="6" fillId="6" borderId="10" xfId="0" applyNumberFormat="1" applyFont="1" applyFill="1" applyBorder="1" applyAlignment="1" applyProtection="1">
      <alignment/>
      <protection/>
    </xf>
    <xf numFmtId="4" fontId="6" fillId="6" borderId="10" xfId="0" applyNumberFormat="1" applyFont="1" applyFill="1" applyBorder="1" applyAlignment="1" applyProtection="1">
      <alignment/>
      <protection/>
    </xf>
    <xf numFmtId="0" fontId="7" fillId="6" borderId="10" xfId="0" applyNumberFormat="1" applyFont="1" applyFill="1" applyBorder="1" applyAlignment="1" applyProtection="1">
      <alignment/>
      <protection/>
    </xf>
    <xf numFmtId="4" fontId="7" fillId="6" borderId="1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0" fontId="0" fillId="6" borderId="0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/>
      <protection/>
    </xf>
    <xf numFmtId="0" fontId="1" fillId="19" borderId="0" xfId="0" applyNumberFormat="1" applyFont="1" applyFill="1" applyBorder="1" applyAlignment="1" applyProtection="1">
      <alignment/>
      <protection/>
    </xf>
    <xf numFmtId="0" fontId="0" fillId="19" borderId="0" xfId="0" applyNumberFormat="1" applyFont="1" applyFill="1" applyBorder="1" applyAlignment="1" applyProtection="1">
      <alignment/>
      <protection/>
    </xf>
    <xf numFmtId="0" fontId="5" fillId="8" borderId="0" xfId="0" applyNumberFormat="1" applyFont="1" applyFill="1" applyBorder="1" applyAlignment="1" applyProtection="1">
      <alignment/>
      <protection/>
    </xf>
    <xf numFmtId="0" fontId="6" fillId="8" borderId="10" xfId="0" applyNumberFormat="1" applyFont="1" applyFill="1" applyBorder="1" applyAlignment="1" applyProtection="1">
      <alignment wrapText="1"/>
      <protection/>
    </xf>
    <xf numFmtId="0" fontId="0" fillId="19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8" borderId="11" xfId="0" applyNumberFormat="1" applyFont="1" applyFill="1" applyBorder="1" applyAlignment="1" applyProtection="1">
      <alignment horizontal="center"/>
      <protection/>
    </xf>
    <xf numFmtId="0" fontId="6" fillId="8" borderId="12" xfId="0" applyNumberFormat="1" applyFont="1" applyFill="1" applyBorder="1" applyAlignment="1" applyProtection="1">
      <alignment horizontal="center"/>
      <protection/>
    </xf>
    <xf numFmtId="0" fontId="7" fillId="19" borderId="11" xfId="0" applyNumberFormat="1" applyFont="1" applyFill="1" applyBorder="1" applyAlignment="1" applyProtection="1">
      <alignment horizontal="left"/>
      <protection/>
    </xf>
    <xf numFmtId="0" fontId="7" fillId="19" borderId="13" xfId="0" applyNumberFormat="1" applyFont="1" applyFill="1" applyBorder="1" applyAlignment="1" applyProtection="1">
      <alignment horizontal="left"/>
      <protection/>
    </xf>
    <xf numFmtId="0" fontId="7" fillId="19" borderId="12" xfId="0" applyNumberFormat="1" applyFont="1" applyFill="1" applyBorder="1" applyAlignment="1" applyProtection="1">
      <alignment horizontal="left"/>
      <protection/>
    </xf>
    <xf numFmtId="0" fontId="6" fillId="19" borderId="11" xfId="0" applyNumberFormat="1" applyFont="1" applyFill="1" applyBorder="1" applyAlignment="1" applyProtection="1">
      <alignment horizontal="left" wrapText="1"/>
      <protection/>
    </xf>
    <xf numFmtId="0" fontId="6" fillId="19" borderId="13" xfId="0" applyNumberFormat="1" applyFont="1" applyFill="1" applyBorder="1" applyAlignment="1" applyProtection="1">
      <alignment horizontal="left" wrapText="1"/>
      <protection/>
    </xf>
    <xf numFmtId="0" fontId="6" fillId="19" borderId="12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6" borderId="11" xfId="0" applyNumberFormat="1" applyFont="1" applyFill="1" applyBorder="1" applyAlignment="1" applyProtection="1">
      <alignment horizontal="left"/>
      <protection/>
    </xf>
    <xf numFmtId="0" fontId="8" fillId="6" borderId="13" xfId="0" applyNumberFormat="1" applyFont="1" applyFill="1" applyBorder="1" applyAlignment="1" applyProtection="1">
      <alignment horizontal="left"/>
      <protection/>
    </xf>
    <xf numFmtId="0" fontId="8" fillId="6" borderId="12" xfId="0" applyNumberFormat="1" applyFont="1" applyFill="1" applyBorder="1" applyAlignment="1" applyProtection="1">
      <alignment horizontal="left"/>
      <protection/>
    </xf>
    <xf numFmtId="0" fontId="6" fillId="8" borderId="1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6" fillId="8" borderId="11" xfId="0" applyNumberFormat="1" applyFont="1" applyFill="1" applyBorder="1" applyAlignment="1" applyProtection="1">
      <alignment horizontal="center" wrapText="1" shrinkToFit="1"/>
      <protection/>
    </xf>
    <xf numFmtId="0" fontId="1" fillId="8" borderId="12" xfId="0" applyFont="1" applyFill="1" applyBorder="1" applyAlignment="1">
      <alignment horizontal="center" wrapText="1" shrinkToFit="1"/>
    </xf>
    <xf numFmtId="0" fontId="6" fillId="19" borderId="11" xfId="0" applyNumberFormat="1" applyFont="1" applyFill="1" applyBorder="1" applyAlignment="1" applyProtection="1">
      <alignment wrapText="1" shrinkToFit="1"/>
      <protection/>
    </xf>
    <xf numFmtId="0" fontId="1" fillId="19" borderId="13" xfId="0" applyFont="1" applyFill="1" applyBorder="1" applyAlignment="1">
      <alignment wrapText="1" shrinkToFit="1"/>
    </xf>
    <xf numFmtId="0" fontId="1" fillId="19" borderId="12" xfId="0" applyFont="1" applyFill="1" applyBorder="1" applyAlignment="1">
      <alignment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Normal="75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B1" sqref="B1"/>
    </sheetView>
  </sheetViews>
  <sheetFormatPr defaultColWidth="11.57421875" defaultRowHeight="12.75"/>
  <cols>
    <col min="1" max="1" width="4.421875" style="2" customWidth="1"/>
    <col min="2" max="2" width="6.28125" style="1" customWidth="1"/>
    <col min="3" max="3" width="41.57421875" style="1" customWidth="1"/>
    <col min="4" max="4" width="11.28125" style="1" customWidth="1"/>
    <col min="5" max="5" width="6.8515625" style="2" customWidth="1"/>
    <col min="6" max="6" width="6.140625" style="2" customWidth="1"/>
    <col min="7" max="7" width="12.57421875" style="1" customWidth="1"/>
    <col min="8" max="8" width="11.8515625" style="1" customWidth="1"/>
    <col min="9" max="9" width="12.00390625" style="1" customWidth="1"/>
    <col min="10" max="10" width="11.8515625" style="1" customWidth="1"/>
    <col min="11" max="11" width="12.421875" style="1" customWidth="1"/>
    <col min="12" max="12" width="12.00390625" style="1" customWidth="1"/>
    <col min="13" max="13" width="11.57421875" style="1" customWidth="1"/>
    <col min="14" max="14" width="11.00390625" style="1" customWidth="1"/>
    <col min="15" max="15" width="12.7109375" style="1" customWidth="1"/>
    <col min="16" max="16384" width="11.57421875" style="1" customWidth="1"/>
  </cols>
  <sheetData>
    <row r="1" spans="1:14" ht="12.75">
      <c r="A1" s="5"/>
      <c r="B1" s="5"/>
      <c r="N1" s="5" t="s">
        <v>74</v>
      </c>
    </row>
    <row r="2" spans="1:15" ht="30" customHeight="1">
      <c r="A2" s="60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4"/>
      <c r="B3" s="5"/>
      <c r="C3" s="6"/>
      <c r="D3" s="6"/>
      <c r="E3" s="7"/>
      <c r="F3" s="7"/>
      <c r="G3" s="6"/>
      <c r="H3" s="6"/>
      <c r="I3" s="6"/>
      <c r="J3" s="6"/>
      <c r="K3" s="6"/>
      <c r="L3" s="6"/>
      <c r="M3" s="6"/>
      <c r="N3" s="6"/>
      <c r="O3" s="5"/>
    </row>
    <row r="4" spans="1:15" ht="54.75" customHeight="1">
      <c r="A4" s="71" t="s">
        <v>5</v>
      </c>
      <c r="B4" s="72" t="s">
        <v>25</v>
      </c>
      <c r="C4" s="70" t="s">
        <v>7</v>
      </c>
      <c r="D4" s="70" t="s">
        <v>9</v>
      </c>
      <c r="E4" s="70" t="s">
        <v>33</v>
      </c>
      <c r="F4" s="70"/>
      <c r="G4" s="70" t="s">
        <v>10</v>
      </c>
      <c r="H4" s="15" t="s">
        <v>48</v>
      </c>
      <c r="I4" s="9" t="s">
        <v>49</v>
      </c>
      <c r="J4" s="10" t="s">
        <v>0</v>
      </c>
      <c r="K4" s="10"/>
      <c r="L4" s="10"/>
      <c r="M4" s="10"/>
      <c r="N4" s="10"/>
      <c r="O4" s="9" t="s">
        <v>3</v>
      </c>
    </row>
    <row r="5" spans="1:15" ht="12.75">
      <c r="A5" s="71"/>
      <c r="B5" s="73"/>
      <c r="C5" s="71"/>
      <c r="D5" s="71"/>
      <c r="E5" s="8" t="s">
        <v>6</v>
      </c>
      <c r="F5" s="8" t="s">
        <v>8</v>
      </c>
      <c r="G5" s="70"/>
      <c r="H5" s="9" t="s">
        <v>11</v>
      </c>
      <c r="I5" s="9">
        <v>2010</v>
      </c>
      <c r="J5" s="8">
        <v>2011</v>
      </c>
      <c r="K5" s="8">
        <v>2012</v>
      </c>
      <c r="L5" s="8">
        <v>2013</v>
      </c>
      <c r="M5" s="8">
        <v>2014</v>
      </c>
      <c r="N5" s="8">
        <v>2015</v>
      </c>
      <c r="O5" s="11"/>
    </row>
    <row r="6" spans="1:15" s="52" customFormat="1" ht="17.25" customHeight="1">
      <c r="A6" s="74" t="s">
        <v>4</v>
      </c>
      <c r="B6" s="75"/>
      <c r="C6" s="76"/>
      <c r="D6" s="48"/>
      <c r="E6" s="48"/>
      <c r="F6" s="48"/>
      <c r="G6" s="49">
        <f>H6+I6+J6+K6+L6+M6+N6</f>
        <v>255449751.34</v>
      </c>
      <c r="H6" s="49">
        <f>H7+H8</f>
        <v>8730697.4</v>
      </c>
      <c r="I6" s="49">
        <f aca="true" t="shared" si="0" ref="I6:N6">I7+I8</f>
        <v>27927330.07</v>
      </c>
      <c r="J6" s="49">
        <f t="shared" si="0"/>
        <v>49706808.870000005</v>
      </c>
      <c r="K6" s="49">
        <f t="shared" si="0"/>
        <v>92067529.66</v>
      </c>
      <c r="L6" s="49">
        <f t="shared" si="0"/>
        <v>57965678.34</v>
      </c>
      <c r="M6" s="49">
        <f t="shared" si="0"/>
        <v>13300000</v>
      </c>
      <c r="N6" s="49">
        <f t="shared" si="0"/>
        <v>5751707</v>
      </c>
      <c r="O6" s="49">
        <f>G6-H6-I6</f>
        <v>218791723.87</v>
      </c>
    </row>
    <row r="7" spans="1:15" s="53" customFormat="1" ht="17.25" customHeight="1">
      <c r="A7" s="50"/>
      <c r="B7" s="50"/>
      <c r="C7" s="50" t="s">
        <v>2</v>
      </c>
      <c r="D7" s="50"/>
      <c r="E7" s="50"/>
      <c r="F7" s="50"/>
      <c r="G7" s="51">
        <f aca="true" t="shared" si="1" ref="G7:G70">H7+I7+J7+K7+L7+M7+N7</f>
        <v>20426518</v>
      </c>
      <c r="H7" s="51">
        <f aca="true" t="shared" si="2" ref="H7:N7">H10+H60+H63</f>
        <v>0</v>
      </c>
      <c r="I7" s="51">
        <f t="shared" si="2"/>
        <v>7564568</v>
      </c>
      <c r="J7" s="51">
        <f t="shared" si="2"/>
        <v>5853434</v>
      </c>
      <c r="K7" s="51">
        <f t="shared" si="2"/>
        <v>6128516</v>
      </c>
      <c r="L7" s="51">
        <f t="shared" si="2"/>
        <v>320000</v>
      </c>
      <c r="M7" s="51">
        <f t="shared" si="2"/>
        <v>300000</v>
      </c>
      <c r="N7" s="51">
        <f t="shared" si="2"/>
        <v>260000</v>
      </c>
      <c r="O7" s="51">
        <f aca="true" t="shared" si="3" ref="O7:O14">G7-H7-I7</f>
        <v>12861950</v>
      </c>
    </row>
    <row r="8" spans="1:15" s="53" customFormat="1" ht="17.25" customHeight="1">
      <c r="A8" s="50"/>
      <c r="B8" s="50"/>
      <c r="C8" s="50" t="s">
        <v>1</v>
      </c>
      <c r="D8" s="50"/>
      <c r="E8" s="50"/>
      <c r="F8" s="50"/>
      <c r="G8" s="51">
        <f t="shared" si="1"/>
        <v>235023233.34</v>
      </c>
      <c r="H8" s="51">
        <f>H11</f>
        <v>8730697.4</v>
      </c>
      <c r="I8" s="51">
        <f aca="true" t="shared" si="4" ref="I8:N8">I11</f>
        <v>20362762.07</v>
      </c>
      <c r="J8" s="51">
        <f t="shared" si="4"/>
        <v>43853374.870000005</v>
      </c>
      <c r="K8" s="51">
        <f>K11</f>
        <v>85939013.66</v>
      </c>
      <c r="L8" s="51">
        <f t="shared" si="4"/>
        <v>57645678.34</v>
      </c>
      <c r="M8" s="51">
        <f t="shared" si="4"/>
        <v>13000000</v>
      </c>
      <c r="N8" s="51">
        <f t="shared" si="4"/>
        <v>5491707</v>
      </c>
      <c r="O8" s="51">
        <f t="shared" si="3"/>
        <v>205929773.87</v>
      </c>
    </row>
    <row r="9" spans="1:15" ht="16.5" customHeight="1">
      <c r="A9" s="26" t="s">
        <v>50</v>
      </c>
      <c r="B9" s="27"/>
      <c r="C9" s="28"/>
      <c r="D9" s="12"/>
      <c r="E9" s="12"/>
      <c r="F9" s="12"/>
      <c r="G9" s="24">
        <f t="shared" si="1"/>
        <v>235023233.34</v>
      </c>
      <c r="H9" s="24">
        <f>H10+H11</f>
        <v>8730697.4</v>
      </c>
      <c r="I9" s="24">
        <f aca="true" t="shared" si="5" ref="I9:N9">I10+I11</f>
        <v>20362762.07</v>
      </c>
      <c r="J9" s="24">
        <f t="shared" si="5"/>
        <v>43853374.870000005</v>
      </c>
      <c r="K9" s="24">
        <f t="shared" si="5"/>
        <v>85939013.66</v>
      </c>
      <c r="L9" s="24">
        <f t="shared" si="5"/>
        <v>57645678.34</v>
      </c>
      <c r="M9" s="24">
        <f t="shared" si="5"/>
        <v>13000000</v>
      </c>
      <c r="N9" s="24">
        <f t="shared" si="5"/>
        <v>5491707</v>
      </c>
      <c r="O9" s="24">
        <f t="shared" si="3"/>
        <v>205929773.87</v>
      </c>
    </row>
    <row r="10" spans="1:15" s="34" customFormat="1" ht="17.25" customHeight="1">
      <c r="A10" s="31" t="s">
        <v>51</v>
      </c>
      <c r="B10" s="32"/>
      <c r="C10" s="33"/>
      <c r="D10" s="13"/>
      <c r="E10" s="13"/>
      <c r="F10" s="13"/>
      <c r="G10" s="14">
        <f t="shared" si="1"/>
        <v>0</v>
      </c>
      <c r="H10" s="14">
        <f>H23</f>
        <v>0</v>
      </c>
      <c r="I10" s="14">
        <f aca="true" t="shared" si="6" ref="I10:N10">I23</f>
        <v>0</v>
      </c>
      <c r="J10" s="14">
        <f t="shared" si="6"/>
        <v>0</v>
      </c>
      <c r="K10" s="14">
        <f t="shared" si="6"/>
        <v>0</v>
      </c>
      <c r="L10" s="14">
        <f t="shared" si="6"/>
        <v>0</v>
      </c>
      <c r="M10" s="14">
        <f t="shared" si="6"/>
        <v>0</v>
      </c>
      <c r="N10" s="14">
        <f t="shared" si="6"/>
        <v>0</v>
      </c>
      <c r="O10" s="14">
        <f t="shared" si="3"/>
        <v>0</v>
      </c>
    </row>
    <row r="11" spans="1:15" s="34" customFormat="1" ht="19.5" customHeight="1">
      <c r="A11" s="78" t="s">
        <v>52</v>
      </c>
      <c r="B11" s="79"/>
      <c r="C11" s="80"/>
      <c r="D11" s="13"/>
      <c r="E11" s="13"/>
      <c r="F11" s="13"/>
      <c r="G11" s="14">
        <f t="shared" si="1"/>
        <v>235023233.34</v>
      </c>
      <c r="H11" s="14">
        <f>H14+H24</f>
        <v>8730697.4</v>
      </c>
      <c r="I11" s="14">
        <f aca="true" t="shared" si="7" ref="I11:N11">I14+I24</f>
        <v>20362762.07</v>
      </c>
      <c r="J11" s="14">
        <f t="shared" si="7"/>
        <v>43853374.870000005</v>
      </c>
      <c r="K11" s="14">
        <f>K14+K24</f>
        <v>85939013.66</v>
      </c>
      <c r="L11" s="14">
        <f t="shared" si="7"/>
        <v>57645678.34</v>
      </c>
      <c r="M11" s="14">
        <f t="shared" si="7"/>
        <v>13000000</v>
      </c>
      <c r="N11" s="14">
        <f t="shared" si="7"/>
        <v>5491707</v>
      </c>
      <c r="O11" s="14">
        <f t="shared" si="3"/>
        <v>205929773.87</v>
      </c>
    </row>
    <row r="12" spans="1:15" s="56" customFormat="1" ht="44.25" customHeight="1">
      <c r="A12" s="67" t="s">
        <v>53</v>
      </c>
      <c r="B12" s="68"/>
      <c r="C12" s="69"/>
      <c r="D12" s="39"/>
      <c r="E12" s="39"/>
      <c r="F12" s="39"/>
      <c r="G12" s="44">
        <f t="shared" si="1"/>
        <v>29619413.35</v>
      </c>
      <c r="H12" s="44">
        <f>H15</f>
        <v>2084889.75</v>
      </c>
      <c r="I12" s="44">
        <f aca="true" t="shared" si="8" ref="I12:N12">I15</f>
        <v>14349762.07</v>
      </c>
      <c r="J12" s="44">
        <f t="shared" si="8"/>
        <v>9524984.870000001</v>
      </c>
      <c r="K12" s="44">
        <f t="shared" si="8"/>
        <v>3659776.66</v>
      </c>
      <c r="L12" s="44">
        <f t="shared" si="8"/>
        <v>0</v>
      </c>
      <c r="M12" s="44">
        <f t="shared" si="8"/>
        <v>0</v>
      </c>
      <c r="N12" s="44">
        <f t="shared" si="8"/>
        <v>0</v>
      </c>
      <c r="O12" s="44">
        <f t="shared" si="3"/>
        <v>13184761.530000001</v>
      </c>
    </row>
    <row r="13" spans="1:15" s="56" customFormat="1" ht="19.5" customHeight="1">
      <c r="A13" s="64" t="s">
        <v>51</v>
      </c>
      <c r="B13" s="65"/>
      <c r="C13" s="66"/>
      <c r="D13" s="41"/>
      <c r="E13" s="41"/>
      <c r="F13" s="41"/>
      <c r="G13" s="40">
        <f t="shared" si="1"/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f t="shared" si="3"/>
        <v>0</v>
      </c>
    </row>
    <row r="14" spans="1:15" s="56" customFormat="1" ht="17.25" customHeight="1">
      <c r="A14" s="64" t="s">
        <v>52</v>
      </c>
      <c r="B14" s="65"/>
      <c r="C14" s="66"/>
      <c r="D14" s="41"/>
      <c r="E14" s="41"/>
      <c r="F14" s="41"/>
      <c r="G14" s="40">
        <f t="shared" si="1"/>
        <v>29619413.35</v>
      </c>
      <c r="H14" s="40">
        <f>H17</f>
        <v>2084889.75</v>
      </c>
      <c r="I14" s="40">
        <f aca="true" t="shared" si="9" ref="I14:N14">I17</f>
        <v>14349762.07</v>
      </c>
      <c r="J14" s="40">
        <f t="shared" si="9"/>
        <v>9524984.870000001</v>
      </c>
      <c r="K14" s="40">
        <f t="shared" si="9"/>
        <v>3659776.66</v>
      </c>
      <c r="L14" s="40">
        <f t="shared" si="9"/>
        <v>0</v>
      </c>
      <c r="M14" s="40">
        <f t="shared" si="9"/>
        <v>0</v>
      </c>
      <c r="N14" s="40">
        <f t="shared" si="9"/>
        <v>0</v>
      </c>
      <c r="O14" s="40">
        <f t="shared" si="3"/>
        <v>13184761.530000001</v>
      </c>
    </row>
    <row r="15" spans="1:15" s="47" customFormat="1" ht="24.75" customHeight="1">
      <c r="A15" s="77">
        <v>700</v>
      </c>
      <c r="B15" s="77"/>
      <c r="C15" s="45" t="s">
        <v>40</v>
      </c>
      <c r="D15" s="45"/>
      <c r="E15" s="45"/>
      <c r="F15" s="45"/>
      <c r="G15" s="46">
        <f t="shared" si="1"/>
        <v>29619413.35</v>
      </c>
      <c r="H15" s="46">
        <f aca="true" t="shared" si="10" ref="H15:N16">H16</f>
        <v>2084889.75</v>
      </c>
      <c r="I15" s="46">
        <f t="shared" si="10"/>
        <v>14349762.07</v>
      </c>
      <c r="J15" s="46">
        <f t="shared" si="10"/>
        <v>9524984.870000001</v>
      </c>
      <c r="K15" s="46">
        <f t="shared" si="10"/>
        <v>3659776.66</v>
      </c>
      <c r="L15" s="46">
        <f t="shared" si="10"/>
        <v>0</v>
      </c>
      <c r="M15" s="46">
        <f t="shared" si="10"/>
        <v>0</v>
      </c>
      <c r="N15" s="46">
        <f t="shared" si="10"/>
        <v>0</v>
      </c>
      <c r="O15" s="46">
        <f aca="true" t="shared" si="11" ref="O15:O28">G15-H15-I15</f>
        <v>13184761.530000001</v>
      </c>
    </row>
    <row r="16" spans="1:15" s="47" customFormat="1" ht="24.75" customHeight="1">
      <c r="A16" s="45"/>
      <c r="B16" s="45">
        <v>70005</v>
      </c>
      <c r="C16" s="45" t="s">
        <v>41</v>
      </c>
      <c r="D16" s="45"/>
      <c r="E16" s="45"/>
      <c r="F16" s="45"/>
      <c r="G16" s="46">
        <f t="shared" si="1"/>
        <v>29619413.35</v>
      </c>
      <c r="H16" s="46">
        <f>H17</f>
        <v>2084889.75</v>
      </c>
      <c r="I16" s="46">
        <f t="shared" si="10"/>
        <v>14349762.07</v>
      </c>
      <c r="J16" s="46">
        <f t="shared" si="10"/>
        <v>9524984.870000001</v>
      </c>
      <c r="K16" s="46">
        <f t="shared" si="10"/>
        <v>3659776.66</v>
      </c>
      <c r="L16" s="46">
        <f t="shared" si="10"/>
        <v>0</v>
      </c>
      <c r="M16" s="46">
        <f t="shared" si="10"/>
        <v>0</v>
      </c>
      <c r="N16" s="46">
        <f t="shared" si="10"/>
        <v>0</v>
      </c>
      <c r="O16" s="46">
        <f t="shared" si="11"/>
        <v>13184761.530000001</v>
      </c>
    </row>
    <row r="17" spans="1:15" s="34" customFormat="1" ht="24.75" customHeight="1">
      <c r="A17" s="18"/>
      <c r="B17" s="18"/>
      <c r="C17" s="13" t="s">
        <v>1</v>
      </c>
      <c r="D17" s="18"/>
      <c r="E17" s="18"/>
      <c r="F17" s="18"/>
      <c r="G17" s="14">
        <f t="shared" si="1"/>
        <v>29619413.35</v>
      </c>
      <c r="H17" s="19">
        <f>H20+H21</f>
        <v>2084889.75</v>
      </c>
      <c r="I17" s="19">
        <f aca="true" t="shared" si="12" ref="I17:N17">I20+I21</f>
        <v>14349762.07</v>
      </c>
      <c r="J17" s="19">
        <f t="shared" si="12"/>
        <v>9524984.870000001</v>
      </c>
      <c r="K17" s="19">
        <f t="shared" si="12"/>
        <v>3659776.66</v>
      </c>
      <c r="L17" s="19">
        <f t="shared" si="12"/>
        <v>0</v>
      </c>
      <c r="M17" s="19">
        <f t="shared" si="12"/>
        <v>0</v>
      </c>
      <c r="N17" s="19">
        <f t="shared" si="12"/>
        <v>0</v>
      </c>
      <c r="O17" s="14">
        <f t="shared" si="11"/>
        <v>13184761.530000001</v>
      </c>
    </row>
    <row r="18" spans="1:15" s="2" customFormat="1" ht="52.5" customHeight="1">
      <c r="A18" s="18">
        <v>1</v>
      </c>
      <c r="B18" s="18"/>
      <c r="C18" s="20" t="s">
        <v>37</v>
      </c>
      <c r="D18" s="20" t="s">
        <v>46</v>
      </c>
      <c r="E18" s="18">
        <v>2007</v>
      </c>
      <c r="F18" s="18">
        <v>2012</v>
      </c>
      <c r="G18" s="14">
        <f t="shared" si="1"/>
        <v>29619413.35</v>
      </c>
      <c r="H18" s="19">
        <f>H19</f>
        <v>2084889.75</v>
      </c>
      <c r="I18" s="19">
        <f aca="true" t="shared" si="13" ref="I18:N18">I19</f>
        <v>14349762.07</v>
      </c>
      <c r="J18" s="19">
        <f t="shared" si="13"/>
        <v>9524984.870000001</v>
      </c>
      <c r="K18" s="19">
        <f t="shared" si="13"/>
        <v>3659776.66</v>
      </c>
      <c r="L18" s="19">
        <f t="shared" si="13"/>
        <v>0</v>
      </c>
      <c r="M18" s="19">
        <f t="shared" si="13"/>
        <v>0</v>
      </c>
      <c r="N18" s="19">
        <f t="shared" si="13"/>
        <v>0</v>
      </c>
      <c r="O18" s="14">
        <f t="shared" si="11"/>
        <v>13184761.530000001</v>
      </c>
    </row>
    <row r="19" spans="1:15" s="34" customFormat="1" ht="23.25" customHeight="1">
      <c r="A19" s="13"/>
      <c r="B19" s="13"/>
      <c r="C19" s="13" t="s">
        <v>1</v>
      </c>
      <c r="D19" s="25"/>
      <c r="E19" s="13"/>
      <c r="F19" s="13"/>
      <c r="G19" s="14">
        <f t="shared" si="1"/>
        <v>29619413.35</v>
      </c>
      <c r="H19" s="14">
        <f aca="true" t="shared" si="14" ref="H19:N19">H20+H21</f>
        <v>2084889.75</v>
      </c>
      <c r="I19" s="14">
        <f t="shared" si="14"/>
        <v>14349762.07</v>
      </c>
      <c r="J19" s="14">
        <f t="shared" si="14"/>
        <v>9524984.870000001</v>
      </c>
      <c r="K19" s="14">
        <f t="shared" si="14"/>
        <v>3659776.66</v>
      </c>
      <c r="L19" s="14">
        <f t="shared" si="14"/>
        <v>0</v>
      </c>
      <c r="M19" s="14">
        <f t="shared" si="14"/>
        <v>0</v>
      </c>
      <c r="N19" s="14">
        <f t="shared" si="14"/>
        <v>0</v>
      </c>
      <c r="O19" s="14">
        <f t="shared" si="11"/>
        <v>13184761.530000001</v>
      </c>
    </row>
    <row r="20" spans="1:15" s="34" customFormat="1" ht="22.5" customHeight="1">
      <c r="A20" s="18"/>
      <c r="B20" s="18"/>
      <c r="C20" s="20" t="s">
        <v>38</v>
      </c>
      <c r="D20" s="18"/>
      <c r="E20" s="18"/>
      <c r="F20" s="18"/>
      <c r="G20" s="14">
        <f t="shared" si="1"/>
        <v>12178163.35</v>
      </c>
      <c r="H20" s="19">
        <v>1006079.17</v>
      </c>
      <c r="I20" s="19">
        <v>5500440.39</v>
      </c>
      <c r="J20" s="19">
        <v>4357220.97</v>
      </c>
      <c r="K20" s="19">
        <v>1314422.82</v>
      </c>
      <c r="L20" s="19">
        <v>0</v>
      </c>
      <c r="M20" s="19">
        <v>0</v>
      </c>
      <c r="N20" s="19">
        <v>0</v>
      </c>
      <c r="O20" s="14">
        <f t="shared" si="11"/>
        <v>5671643.79</v>
      </c>
    </row>
    <row r="21" spans="1:15" s="34" customFormat="1" ht="22.5" customHeight="1">
      <c r="A21" s="18"/>
      <c r="B21" s="18"/>
      <c r="C21" s="20" t="s">
        <v>39</v>
      </c>
      <c r="D21" s="18"/>
      <c r="E21" s="18"/>
      <c r="F21" s="18"/>
      <c r="G21" s="14">
        <f t="shared" si="1"/>
        <v>17441250</v>
      </c>
      <c r="H21" s="19">
        <v>1078810.58</v>
      </c>
      <c r="I21" s="19">
        <v>8849321.68</v>
      </c>
      <c r="J21" s="19">
        <v>5167763.9</v>
      </c>
      <c r="K21" s="19">
        <v>2345353.84</v>
      </c>
      <c r="L21" s="19">
        <v>0</v>
      </c>
      <c r="M21" s="19">
        <v>0</v>
      </c>
      <c r="N21" s="19">
        <v>0</v>
      </c>
      <c r="O21" s="14">
        <f>G21-H21-I21</f>
        <v>7513117.74</v>
      </c>
    </row>
    <row r="22" spans="1:15" s="55" customFormat="1" ht="31.5" customHeight="1">
      <c r="A22" s="67" t="s">
        <v>54</v>
      </c>
      <c r="B22" s="68"/>
      <c r="C22" s="69"/>
      <c r="D22" s="39"/>
      <c r="E22" s="39"/>
      <c r="F22" s="39"/>
      <c r="G22" s="44">
        <f t="shared" si="1"/>
        <v>205403819.99</v>
      </c>
      <c r="H22" s="44">
        <f>H23+H24</f>
        <v>6645807.65</v>
      </c>
      <c r="I22" s="44">
        <f aca="true" t="shared" si="15" ref="I22:N22">I23+I24</f>
        <v>6013000</v>
      </c>
      <c r="J22" s="44">
        <f t="shared" si="15"/>
        <v>34328390</v>
      </c>
      <c r="K22" s="44">
        <f t="shared" si="15"/>
        <v>82279237</v>
      </c>
      <c r="L22" s="44">
        <f t="shared" si="15"/>
        <v>57645678.34</v>
      </c>
      <c r="M22" s="44">
        <f t="shared" si="15"/>
        <v>13000000</v>
      </c>
      <c r="N22" s="44">
        <f t="shared" si="15"/>
        <v>5491707</v>
      </c>
      <c r="O22" s="44">
        <f t="shared" si="11"/>
        <v>192745012.34</v>
      </c>
    </row>
    <row r="23" spans="1:15" s="56" customFormat="1" ht="16.5" customHeight="1">
      <c r="A23" s="64" t="s">
        <v>51</v>
      </c>
      <c r="B23" s="65"/>
      <c r="C23" s="66"/>
      <c r="D23" s="41"/>
      <c r="E23" s="41"/>
      <c r="F23" s="41"/>
      <c r="G23" s="40">
        <f t="shared" si="1"/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f t="shared" si="11"/>
        <v>0</v>
      </c>
    </row>
    <row r="24" spans="1:15" s="56" customFormat="1" ht="17.25" customHeight="1">
      <c r="A24" s="64" t="s">
        <v>52</v>
      </c>
      <c r="B24" s="65"/>
      <c r="C24" s="66"/>
      <c r="D24" s="41"/>
      <c r="E24" s="41"/>
      <c r="F24" s="41"/>
      <c r="G24" s="40">
        <f t="shared" si="1"/>
        <v>205403819.99</v>
      </c>
      <c r="H24" s="40">
        <f aca="true" t="shared" si="16" ref="H24:N24">H25+H39+H44+H47+H50+H56</f>
        <v>6645807.65</v>
      </c>
      <c r="I24" s="40">
        <f t="shared" si="16"/>
        <v>6013000</v>
      </c>
      <c r="J24" s="40">
        <f t="shared" si="16"/>
        <v>34328390</v>
      </c>
      <c r="K24" s="40">
        <f t="shared" si="16"/>
        <v>82279237</v>
      </c>
      <c r="L24" s="40">
        <f t="shared" si="16"/>
        <v>57645678.34</v>
      </c>
      <c r="M24" s="40">
        <f t="shared" si="16"/>
        <v>13000000</v>
      </c>
      <c r="N24" s="40">
        <f t="shared" si="16"/>
        <v>5491707</v>
      </c>
      <c r="O24" s="40">
        <f t="shared" si="11"/>
        <v>192745012.34</v>
      </c>
    </row>
    <row r="25" spans="1:15" s="57" customFormat="1" ht="19.5" customHeight="1">
      <c r="A25" s="62">
        <v>600</v>
      </c>
      <c r="B25" s="63"/>
      <c r="C25" s="45" t="s">
        <v>26</v>
      </c>
      <c r="D25" s="45"/>
      <c r="E25" s="45"/>
      <c r="F25" s="45"/>
      <c r="G25" s="46">
        <f t="shared" si="1"/>
        <v>147033320.59</v>
      </c>
      <c r="H25" s="46">
        <f aca="true" t="shared" si="17" ref="H25:N25">H26+H34</f>
        <v>5412875.25</v>
      </c>
      <c r="I25" s="46">
        <f t="shared" si="17"/>
        <v>5195000</v>
      </c>
      <c r="J25" s="46">
        <f t="shared" si="17"/>
        <v>22956630</v>
      </c>
      <c r="K25" s="46">
        <f t="shared" si="17"/>
        <v>61673137</v>
      </c>
      <c r="L25" s="46">
        <f t="shared" si="17"/>
        <v>46795678.34</v>
      </c>
      <c r="M25" s="46">
        <f t="shared" si="17"/>
        <v>5000000</v>
      </c>
      <c r="N25" s="46">
        <f t="shared" si="17"/>
        <v>0</v>
      </c>
      <c r="O25" s="46">
        <f t="shared" si="11"/>
        <v>136425445.34</v>
      </c>
    </row>
    <row r="26" spans="1:15" s="3" customFormat="1" ht="22.5" customHeight="1">
      <c r="A26" s="29"/>
      <c r="B26" s="12">
        <v>60015</v>
      </c>
      <c r="C26" s="12" t="s">
        <v>28</v>
      </c>
      <c r="D26" s="12"/>
      <c r="E26" s="12"/>
      <c r="F26" s="12"/>
      <c r="G26" s="24">
        <f t="shared" si="1"/>
        <v>91009896.59</v>
      </c>
      <c r="H26" s="24">
        <f aca="true" t="shared" si="18" ref="H26:N26">SUM(H27:H33)</f>
        <v>1209339.59</v>
      </c>
      <c r="I26" s="24">
        <f t="shared" si="18"/>
        <v>3275000</v>
      </c>
      <c r="J26" s="24">
        <f t="shared" si="18"/>
        <v>14876630</v>
      </c>
      <c r="K26" s="24">
        <f t="shared" si="18"/>
        <v>44573137</v>
      </c>
      <c r="L26" s="24">
        <f t="shared" si="18"/>
        <v>27075790</v>
      </c>
      <c r="M26" s="24">
        <f t="shared" si="18"/>
        <v>0</v>
      </c>
      <c r="N26" s="24">
        <f t="shared" si="18"/>
        <v>0</v>
      </c>
      <c r="O26" s="24">
        <f t="shared" si="11"/>
        <v>86525557</v>
      </c>
    </row>
    <row r="27" spans="1:15" s="34" customFormat="1" ht="36.75" customHeight="1">
      <c r="A27" s="13">
        <v>1</v>
      </c>
      <c r="B27" s="13"/>
      <c r="C27" s="25" t="s">
        <v>24</v>
      </c>
      <c r="D27" s="25" t="s">
        <v>46</v>
      </c>
      <c r="E27" s="13">
        <v>2008</v>
      </c>
      <c r="F27" s="13">
        <v>2012</v>
      </c>
      <c r="G27" s="14">
        <f t="shared" si="1"/>
        <v>6914759.59</v>
      </c>
      <c r="H27" s="14">
        <v>13129.59</v>
      </c>
      <c r="I27" s="14">
        <v>200000</v>
      </c>
      <c r="J27" s="14">
        <v>1701630</v>
      </c>
      <c r="K27" s="14">
        <v>5000000</v>
      </c>
      <c r="L27" s="14">
        <v>0</v>
      </c>
      <c r="M27" s="14">
        <v>0</v>
      </c>
      <c r="N27" s="14">
        <v>0</v>
      </c>
      <c r="O27" s="14">
        <f t="shared" si="11"/>
        <v>6701630</v>
      </c>
    </row>
    <row r="28" spans="1:15" s="34" customFormat="1" ht="35.25" customHeight="1">
      <c r="A28" s="13">
        <v>2</v>
      </c>
      <c r="B28" s="13"/>
      <c r="C28" s="25" t="s">
        <v>76</v>
      </c>
      <c r="D28" s="25" t="s">
        <v>46</v>
      </c>
      <c r="E28" s="25">
        <v>2007</v>
      </c>
      <c r="F28" s="13">
        <v>2013</v>
      </c>
      <c r="G28" s="14">
        <f t="shared" si="1"/>
        <v>25672000</v>
      </c>
      <c r="H28" s="14">
        <v>1196210</v>
      </c>
      <c r="I28" s="14">
        <v>1000000</v>
      </c>
      <c r="J28" s="14">
        <v>8000000</v>
      </c>
      <c r="K28" s="14">
        <v>7000000</v>
      </c>
      <c r="L28" s="14">
        <v>8475790</v>
      </c>
      <c r="M28" s="14">
        <v>0</v>
      </c>
      <c r="N28" s="14">
        <v>0</v>
      </c>
      <c r="O28" s="14">
        <f t="shared" si="11"/>
        <v>23475790</v>
      </c>
    </row>
    <row r="29" spans="1:15" s="34" customFormat="1" ht="30.75" customHeight="1">
      <c r="A29" s="13">
        <v>3</v>
      </c>
      <c r="B29" s="13"/>
      <c r="C29" s="25" t="s">
        <v>34</v>
      </c>
      <c r="D29" s="25" t="s">
        <v>46</v>
      </c>
      <c r="E29" s="25">
        <v>2011</v>
      </c>
      <c r="F29" s="13">
        <v>2013</v>
      </c>
      <c r="G29" s="14">
        <f t="shared" si="1"/>
        <v>26773137</v>
      </c>
      <c r="H29" s="14">
        <v>0</v>
      </c>
      <c r="I29" s="14">
        <v>0</v>
      </c>
      <c r="J29" s="14">
        <v>1500000</v>
      </c>
      <c r="K29" s="14">
        <v>13273137</v>
      </c>
      <c r="L29" s="14">
        <v>12000000</v>
      </c>
      <c r="M29" s="14">
        <v>0</v>
      </c>
      <c r="N29" s="14">
        <v>0</v>
      </c>
      <c r="O29" s="14">
        <f aca="true" t="shared" si="19" ref="O29:O76">G29-H29-I29</f>
        <v>26773137</v>
      </c>
    </row>
    <row r="30" spans="1:15" s="34" customFormat="1" ht="32.25" customHeight="1">
      <c r="A30" s="13">
        <v>4</v>
      </c>
      <c r="B30" s="13"/>
      <c r="C30" s="25" t="s">
        <v>42</v>
      </c>
      <c r="D30" s="25" t="s">
        <v>46</v>
      </c>
      <c r="E30" s="13">
        <v>2010</v>
      </c>
      <c r="F30" s="13">
        <v>2012</v>
      </c>
      <c r="G30" s="14">
        <f t="shared" si="1"/>
        <v>4500000</v>
      </c>
      <c r="H30" s="14">
        <v>0</v>
      </c>
      <c r="I30" s="14">
        <v>125000</v>
      </c>
      <c r="J30" s="14">
        <v>375000</v>
      </c>
      <c r="K30" s="14">
        <v>4000000</v>
      </c>
      <c r="L30" s="14">
        <v>0</v>
      </c>
      <c r="M30" s="14">
        <v>0</v>
      </c>
      <c r="N30" s="14">
        <v>0</v>
      </c>
      <c r="O30" s="14">
        <f t="shared" si="19"/>
        <v>4375000</v>
      </c>
    </row>
    <row r="31" spans="1:15" s="34" customFormat="1" ht="37.5" customHeight="1">
      <c r="A31" s="13">
        <v>5</v>
      </c>
      <c r="B31" s="13"/>
      <c r="C31" s="25" t="s">
        <v>18</v>
      </c>
      <c r="D31" s="25" t="s">
        <v>46</v>
      </c>
      <c r="E31" s="13">
        <v>2010</v>
      </c>
      <c r="F31" s="13">
        <v>2012</v>
      </c>
      <c r="G31" s="14">
        <f t="shared" si="1"/>
        <v>750000</v>
      </c>
      <c r="H31" s="14">
        <v>0</v>
      </c>
      <c r="I31" s="14">
        <v>150000</v>
      </c>
      <c r="J31" s="14">
        <v>100000</v>
      </c>
      <c r="K31" s="14">
        <v>500000</v>
      </c>
      <c r="L31" s="14">
        <v>0</v>
      </c>
      <c r="M31" s="14">
        <v>0</v>
      </c>
      <c r="N31" s="14">
        <v>0</v>
      </c>
      <c r="O31" s="14">
        <f t="shared" si="19"/>
        <v>600000</v>
      </c>
    </row>
    <row r="32" spans="1:15" s="34" customFormat="1" ht="42.75" customHeight="1">
      <c r="A32" s="13">
        <v>6</v>
      </c>
      <c r="B32" s="13"/>
      <c r="C32" s="25" t="s">
        <v>19</v>
      </c>
      <c r="D32" s="25" t="s">
        <v>46</v>
      </c>
      <c r="E32" s="13">
        <v>2010</v>
      </c>
      <c r="F32" s="13">
        <v>2012</v>
      </c>
      <c r="G32" s="14">
        <f t="shared" si="1"/>
        <v>8000000</v>
      </c>
      <c r="H32" s="14">
        <v>0</v>
      </c>
      <c r="I32" s="14">
        <v>800000</v>
      </c>
      <c r="J32" s="14">
        <v>2000000</v>
      </c>
      <c r="K32" s="14">
        <v>5200000</v>
      </c>
      <c r="L32" s="14">
        <v>0</v>
      </c>
      <c r="M32" s="14">
        <v>0</v>
      </c>
      <c r="N32" s="14">
        <v>0</v>
      </c>
      <c r="O32" s="14">
        <f t="shared" si="19"/>
        <v>7200000</v>
      </c>
    </row>
    <row r="33" spans="1:15" s="34" customFormat="1" ht="28.5" customHeight="1">
      <c r="A33" s="13">
        <v>7</v>
      </c>
      <c r="B33" s="13"/>
      <c r="C33" s="25" t="s">
        <v>43</v>
      </c>
      <c r="D33" s="25" t="s">
        <v>46</v>
      </c>
      <c r="E33" s="13">
        <v>2010</v>
      </c>
      <c r="F33" s="13">
        <v>2013</v>
      </c>
      <c r="G33" s="14">
        <f t="shared" si="1"/>
        <v>18400000</v>
      </c>
      <c r="H33" s="14">
        <v>0</v>
      </c>
      <c r="I33" s="14">
        <v>1000000</v>
      </c>
      <c r="J33" s="14">
        <v>1200000</v>
      </c>
      <c r="K33" s="14">
        <v>9600000</v>
      </c>
      <c r="L33" s="14">
        <v>6600000</v>
      </c>
      <c r="M33" s="14">
        <v>0</v>
      </c>
      <c r="N33" s="14">
        <v>0</v>
      </c>
      <c r="O33" s="14">
        <f t="shared" si="19"/>
        <v>17400000</v>
      </c>
    </row>
    <row r="34" spans="1:15" s="3" customFormat="1" ht="31.5" customHeight="1">
      <c r="A34" s="36"/>
      <c r="B34" s="37">
        <v>60016</v>
      </c>
      <c r="C34" s="37" t="s">
        <v>27</v>
      </c>
      <c r="D34" s="37"/>
      <c r="E34" s="37"/>
      <c r="F34" s="37"/>
      <c r="G34" s="24">
        <f t="shared" si="1"/>
        <v>56023424</v>
      </c>
      <c r="H34" s="38">
        <f>H35+H36+H37+H38</f>
        <v>4203535.66</v>
      </c>
      <c r="I34" s="38">
        <f aca="true" t="shared" si="20" ref="I34:N34">SUM(I35:I38)</f>
        <v>1920000</v>
      </c>
      <c r="J34" s="38">
        <f t="shared" si="20"/>
        <v>8080000</v>
      </c>
      <c r="K34" s="38">
        <f t="shared" si="20"/>
        <v>17100000</v>
      </c>
      <c r="L34" s="38">
        <f t="shared" si="20"/>
        <v>19719888.34</v>
      </c>
      <c r="M34" s="38">
        <f t="shared" si="20"/>
        <v>5000000</v>
      </c>
      <c r="N34" s="38">
        <f t="shared" si="20"/>
        <v>0</v>
      </c>
      <c r="O34" s="24">
        <f t="shared" si="19"/>
        <v>49899888.34</v>
      </c>
    </row>
    <row r="35" spans="1:15" s="34" customFormat="1" ht="35.25" customHeight="1">
      <c r="A35" s="13">
        <v>8</v>
      </c>
      <c r="B35" s="13"/>
      <c r="C35" s="25" t="s">
        <v>44</v>
      </c>
      <c r="D35" s="25" t="s">
        <v>46</v>
      </c>
      <c r="E35" s="13">
        <v>2007</v>
      </c>
      <c r="F35" s="13">
        <v>2013</v>
      </c>
      <c r="G35" s="14">
        <f t="shared" si="1"/>
        <v>40000000</v>
      </c>
      <c r="H35" s="14">
        <v>4203535.66</v>
      </c>
      <c r="I35" s="14">
        <v>1050000</v>
      </c>
      <c r="J35" s="14">
        <v>6500000</v>
      </c>
      <c r="K35" s="14">
        <v>14050000</v>
      </c>
      <c r="L35" s="14">
        <v>14196464.34</v>
      </c>
      <c r="M35" s="14">
        <v>0</v>
      </c>
      <c r="N35" s="14">
        <v>0</v>
      </c>
      <c r="O35" s="14">
        <f t="shared" si="19"/>
        <v>34746464.34</v>
      </c>
    </row>
    <row r="36" spans="1:15" s="34" customFormat="1" ht="39.75" customHeight="1">
      <c r="A36" s="13">
        <v>9</v>
      </c>
      <c r="B36" s="13"/>
      <c r="C36" s="25" t="s">
        <v>35</v>
      </c>
      <c r="D36" s="25" t="s">
        <v>46</v>
      </c>
      <c r="E36" s="13">
        <v>2010</v>
      </c>
      <c r="F36" s="13">
        <v>2012</v>
      </c>
      <c r="G36" s="14">
        <f t="shared" si="1"/>
        <v>2200000</v>
      </c>
      <c r="H36" s="14">
        <v>0</v>
      </c>
      <c r="I36" s="14">
        <v>520000</v>
      </c>
      <c r="J36" s="14">
        <v>680000</v>
      </c>
      <c r="K36" s="14">
        <v>1000000</v>
      </c>
      <c r="L36" s="14">
        <v>0</v>
      </c>
      <c r="M36" s="14">
        <v>0</v>
      </c>
      <c r="N36" s="14">
        <v>0</v>
      </c>
      <c r="O36" s="14">
        <f t="shared" si="19"/>
        <v>1680000</v>
      </c>
    </row>
    <row r="37" spans="1:15" s="34" customFormat="1" ht="28.5" customHeight="1">
      <c r="A37" s="13">
        <v>10</v>
      </c>
      <c r="B37" s="13"/>
      <c r="C37" s="13" t="s">
        <v>45</v>
      </c>
      <c r="D37" s="25" t="s">
        <v>46</v>
      </c>
      <c r="E37" s="13">
        <v>2010</v>
      </c>
      <c r="F37" s="13">
        <v>2013</v>
      </c>
      <c r="G37" s="14">
        <f t="shared" si="1"/>
        <v>1823424</v>
      </c>
      <c r="H37" s="14">
        <v>0</v>
      </c>
      <c r="I37" s="14">
        <v>200000</v>
      </c>
      <c r="J37" s="14">
        <v>400000</v>
      </c>
      <c r="K37" s="14">
        <v>700000</v>
      </c>
      <c r="L37" s="14">
        <v>523424</v>
      </c>
      <c r="M37" s="14">
        <v>0</v>
      </c>
      <c r="N37" s="14">
        <v>0</v>
      </c>
      <c r="O37" s="14">
        <f t="shared" si="19"/>
        <v>1623424</v>
      </c>
    </row>
    <row r="38" spans="1:15" s="34" customFormat="1" ht="28.5" customHeight="1">
      <c r="A38" s="13">
        <v>11</v>
      </c>
      <c r="B38" s="13"/>
      <c r="C38" s="13" t="s">
        <v>20</v>
      </c>
      <c r="D38" s="25" t="s">
        <v>46</v>
      </c>
      <c r="E38" s="13">
        <v>2010</v>
      </c>
      <c r="F38" s="13">
        <v>2014</v>
      </c>
      <c r="G38" s="14">
        <f t="shared" si="1"/>
        <v>12000000</v>
      </c>
      <c r="H38" s="14">
        <v>0</v>
      </c>
      <c r="I38" s="14">
        <v>150000</v>
      </c>
      <c r="J38" s="14">
        <v>500000</v>
      </c>
      <c r="K38" s="14">
        <v>1350000</v>
      </c>
      <c r="L38" s="14">
        <v>5000000</v>
      </c>
      <c r="M38" s="14">
        <v>5000000</v>
      </c>
      <c r="N38" s="14">
        <v>0</v>
      </c>
      <c r="O38" s="14">
        <f t="shared" si="19"/>
        <v>11850000</v>
      </c>
    </row>
    <row r="39" spans="1:15" s="57" customFormat="1" ht="21" customHeight="1">
      <c r="A39" s="62">
        <v>801</v>
      </c>
      <c r="B39" s="63"/>
      <c r="C39" s="45" t="s">
        <v>21</v>
      </c>
      <c r="D39" s="45"/>
      <c r="E39" s="45"/>
      <c r="F39" s="45"/>
      <c r="G39" s="46">
        <f>G40</f>
        <v>7400000</v>
      </c>
      <c r="H39" s="46">
        <f aca="true" t="shared" si="21" ref="H39:O39">H40</f>
        <v>0</v>
      </c>
      <c r="I39" s="46">
        <f t="shared" si="21"/>
        <v>108000</v>
      </c>
      <c r="J39" s="46">
        <f t="shared" si="21"/>
        <v>1480000</v>
      </c>
      <c r="K39" s="46">
        <f t="shared" si="21"/>
        <v>3862000</v>
      </c>
      <c r="L39" s="46">
        <f t="shared" si="21"/>
        <v>1950000</v>
      </c>
      <c r="M39" s="46">
        <f t="shared" si="21"/>
        <v>0</v>
      </c>
      <c r="N39" s="46">
        <f t="shared" si="21"/>
        <v>0</v>
      </c>
      <c r="O39" s="46">
        <f t="shared" si="21"/>
        <v>7292000</v>
      </c>
    </row>
    <row r="40" spans="1:15" s="3" customFormat="1" ht="30.75" customHeight="1">
      <c r="A40" s="16"/>
      <c r="B40" s="16">
        <v>80104</v>
      </c>
      <c r="C40" s="16" t="s">
        <v>29</v>
      </c>
      <c r="D40" s="16"/>
      <c r="E40" s="16"/>
      <c r="F40" s="16"/>
      <c r="G40" s="24">
        <f t="shared" si="1"/>
        <v>7400000</v>
      </c>
      <c r="H40" s="17">
        <f aca="true" t="shared" si="22" ref="H40:N40">H41+H42+H43</f>
        <v>0</v>
      </c>
      <c r="I40" s="17">
        <f t="shared" si="22"/>
        <v>108000</v>
      </c>
      <c r="J40" s="17">
        <f t="shared" si="22"/>
        <v>1480000</v>
      </c>
      <c r="K40" s="17">
        <f t="shared" si="22"/>
        <v>3862000</v>
      </c>
      <c r="L40" s="17">
        <f t="shared" si="22"/>
        <v>1950000</v>
      </c>
      <c r="M40" s="17">
        <f t="shared" si="22"/>
        <v>0</v>
      </c>
      <c r="N40" s="17">
        <f t="shared" si="22"/>
        <v>0</v>
      </c>
      <c r="O40" s="24">
        <f t="shared" si="19"/>
        <v>7292000</v>
      </c>
    </row>
    <row r="41" spans="1:15" s="34" customFormat="1" ht="27.75" customHeight="1">
      <c r="A41" s="18">
        <v>12</v>
      </c>
      <c r="B41" s="18"/>
      <c r="C41" s="20" t="s">
        <v>12</v>
      </c>
      <c r="D41" s="20" t="s">
        <v>46</v>
      </c>
      <c r="E41" s="18">
        <v>2010</v>
      </c>
      <c r="F41" s="18">
        <v>2012</v>
      </c>
      <c r="G41" s="14">
        <f t="shared" si="1"/>
        <v>2200000</v>
      </c>
      <c r="H41" s="19">
        <v>0</v>
      </c>
      <c r="I41" s="19">
        <v>38000</v>
      </c>
      <c r="J41" s="19">
        <v>1200000</v>
      </c>
      <c r="K41" s="19">
        <v>962000</v>
      </c>
      <c r="L41" s="19">
        <v>0</v>
      </c>
      <c r="M41" s="19">
        <v>0</v>
      </c>
      <c r="N41" s="19">
        <v>0</v>
      </c>
      <c r="O41" s="14">
        <f t="shared" si="19"/>
        <v>2162000</v>
      </c>
    </row>
    <row r="42" spans="1:15" s="34" customFormat="1" ht="30" customHeight="1">
      <c r="A42" s="18">
        <v>13</v>
      </c>
      <c r="B42" s="18"/>
      <c r="C42" s="18" t="s">
        <v>13</v>
      </c>
      <c r="D42" s="20" t="s">
        <v>46</v>
      </c>
      <c r="E42" s="18">
        <v>2010</v>
      </c>
      <c r="F42" s="18">
        <v>2013</v>
      </c>
      <c r="G42" s="14">
        <f t="shared" si="1"/>
        <v>2200000</v>
      </c>
      <c r="H42" s="19">
        <v>0</v>
      </c>
      <c r="I42" s="19">
        <v>70000</v>
      </c>
      <c r="J42" s="19">
        <v>200000</v>
      </c>
      <c r="K42" s="19">
        <v>1200000</v>
      </c>
      <c r="L42" s="19">
        <v>730000</v>
      </c>
      <c r="M42" s="19">
        <v>0</v>
      </c>
      <c r="N42" s="19">
        <v>0</v>
      </c>
      <c r="O42" s="14">
        <f t="shared" si="19"/>
        <v>2130000</v>
      </c>
    </row>
    <row r="43" spans="1:15" s="34" customFormat="1" ht="30" customHeight="1">
      <c r="A43" s="18">
        <v>14</v>
      </c>
      <c r="B43" s="18"/>
      <c r="C43" s="18" t="s">
        <v>14</v>
      </c>
      <c r="D43" s="20" t="s">
        <v>46</v>
      </c>
      <c r="E43" s="18">
        <v>2011</v>
      </c>
      <c r="F43" s="18">
        <v>2013</v>
      </c>
      <c r="G43" s="14">
        <f t="shared" si="1"/>
        <v>3000000</v>
      </c>
      <c r="H43" s="19">
        <v>0</v>
      </c>
      <c r="I43" s="19">
        <v>0</v>
      </c>
      <c r="J43" s="19">
        <v>80000</v>
      </c>
      <c r="K43" s="19">
        <v>1700000</v>
      </c>
      <c r="L43" s="19">
        <v>1220000</v>
      </c>
      <c r="M43" s="19">
        <v>0</v>
      </c>
      <c r="N43" s="19">
        <v>0</v>
      </c>
      <c r="O43" s="14">
        <f t="shared" si="19"/>
        <v>3000000</v>
      </c>
    </row>
    <row r="44" spans="1:15" s="57" customFormat="1" ht="19.5" customHeight="1">
      <c r="A44" s="62">
        <v>852</v>
      </c>
      <c r="B44" s="63"/>
      <c r="C44" s="45" t="s">
        <v>22</v>
      </c>
      <c r="D44" s="45"/>
      <c r="E44" s="45"/>
      <c r="F44" s="45"/>
      <c r="G44" s="46">
        <f t="shared" si="1"/>
        <v>5000000</v>
      </c>
      <c r="H44" s="46">
        <f>H45</f>
        <v>0</v>
      </c>
      <c r="I44" s="46">
        <f aca="true" t="shared" si="23" ref="I44:N44">I45</f>
        <v>50000</v>
      </c>
      <c r="J44" s="46">
        <f t="shared" si="23"/>
        <v>1000000</v>
      </c>
      <c r="K44" s="46">
        <f t="shared" si="23"/>
        <v>3950000</v>
      </c>
      <c r="L44" s="46">
        <f t="shared" si="23"/>
        <v>0</v>
      </c>
      <c r="M44" s="46">
        <f t="shared" si="23"/>
        <v>0</v>
      </c>
      <c r="N44" s="46">
        <f t="shared" si="23"/>
        <v>0</v>
      </c>
      <c r="O44" s="46">
        <f t="shared" si="19"/>
        <v>4950000</v>
      </c>
    </row>
    <row r="45" spans="1:15" s="3" customFormat="1" ht="22.5" customHeight="1">
      <c r="A45" s="16"/>
      <c r="B45" s="16">
        <v>85202</v>
      </c>
      <c r="C45" s="16" t="s">
        <v>30</v>
      </c>
      <c r="D45" s="16"/>
      <c r="E45" s="16"/>
      <c r="F45" s="16"/>
      <c r="G45" s="24">
        <f t="shared" si="1"/>
        <v>5000000</v>
      </c>
      <c r="H45" s="17">
        <f aca="true" t="shared" si="24" ref="H45:N45">H46</f>
        <v>0</v>
      </c>
      <c r="I45" s="17">
        <f t="shared" si="24"/>
        <v>50000</v>
      </c>
      <c r="J45" s="17">
        <f t="shared" si="24"/>
        <v>1000000</v>
      </c>
      <c r="K45" s="17">
        <f t="shared" si="24"/>
        <v>3950000</v>
      </c>
      <c r="L45" s="17">
        <f t="shared" si="24"/>
        <v>0</v>
      </c>
      <c r="M45" s="17">
        <f t="shared" si="24"/>
        <v>0</v>
      </c>
      <c r="N45" s="17">
        <f t="shared" si="24"/>
        <v>0</v>
      </c>
      <c r="O45" s="24">
        <f t="shared" si="19"/>
        <v>4950000</v>
      </c>
    </row>
    <row r="46" spans="1:15" s="34" customFormat="1" ht="27.75" customHeight="1">
      <c r="A46" s="18">
        <v>15</v>
      </c>
      <c r="B46" s="18"/>
      <c r="C46" s="18" t="s">
        <v>36</v>
      </c>
      <c r="D46" s="20" t="s">
        <v>46</v>
      </c>
      <c r="E46" s="18">
        <v>2010</v>
      </c>
      <c r="F46" s="18">
        <v>2012</v>
      </c>
      <c r="G46" s="14">
        <f t="shared" si="1"/>
        <v>5000000</v>
      </c>
      <c r="H46" s="19">
        <v>0</v>
      </c>
      <c r="I46" s="19">
        <v>50000</v>
      </c>
      <c r="J46" s="19">
        <v>1000000</v>
      </c>
      <c r="K46" s="19">
        <v>3950000</v>
      </c>
      <c r="L46" s="19">
        <v>0</v>
      </c>
      <c r="M46" s="19">
        <v>0</v>
      </c>
      <c r="N46" s="19">
        <v>0</v>
      </c>
      <c r="O46" s="14">
        <f t="shared" si="19"/>
        <v>4950000</v>
      </c>
    </row>
    <row r="47" spans="1:15" s="54" customFormat="1" ht="30" customHeight="1">
      <c r="A47" s="62">
        <v>854</v>
      </c>
      <c r="B47" s="63"/>
      <c r="C47" s="45" t="s">
        <v>55</v>
      </c>
      <c r="D47" s="58"/>
      <c r="E47" s="45"/>
      <c r="F47" s="45"/>
      <c r="G47" s="46">
        <f t="shared" si="1"/>
        <v>320500</v>
      </c>
      <c r="H47" s="46">
        <f>H48</f>
        <v>0</v>
      </c>
      <c r="I47" s="46">
        <f aca="true" t="shared" si="25" ref="I47:N47">I48</f>
        <v>0</v>
      </c>
      <c r="J47" s="46">
        <f t="shared" si="25"/>
        <v>276400</v>
      </c>
      <c r="K47" s="46">
        <f t="shared" si="25"/>
        <v>44100</v>
      </c>
      <c r="L47" s="46">
        <f t="shared" si="25"/>
        <v>0</v>
      </c>
      <c r="M47" s="46">
        <f t="shared" si="25"/>
        <v>0</v>
      </c>
      <c r="N47" s="46">
        <f t="shared" si="25"/>
        <v>0</v>
      </c>
      <c r="O47" s="46">
        <f t="shared" si="19"/>
        <v>320500</v>
      </c>
    </row>
    <row r="48" spans="1:15" ht="30" customHeight="1">
      <c r="A48" s="21"/>
      <c r="B48" s="22">
        <v>85403</v>
      </c>
      <c r="C48" s="12" t="s">
        <v>56</v>
      </c>
      <c r="D48" s="23"/>
      <c r="E48" s="12"/>
      <c r="F48" s="12"/>
      <c r="G48" s="24">
        <f t="shared" si="1"/>
        <v>320500</v>
      </c>
      <c r="H48" s="24">
        <f>H49</f>
        <v>0</v>
      </c>
      <c r="I48" s="24">
        <f aca="true" t="shared" si="26" ref="I48:N48">I49</f>
        <v>0</v>
      </c>
      <c r="J48" s="24">
        <f t="shared" si="26"/>
        <v>276400</v>
      </c>
      <c r="K48" s="24">
        <f t="shared" si="26"/>
        <v>44100</v>
      </c>
      <c r="L48" s="24">
        <f t="shared" si="26"/>
        <v>0</v>
      </c>
      <c r="M48" s="24">
        <f t="shared" si="26"/>
        <v>0</v>
      </c>
      <c r="N48" s="24">
        <f t="shared" si="26"/>
        <v>0</v>
      </c>
      <c r="O48" s="24">
        <f t="shared" si="19"/>
        <v>320500</v>
      </c>
    </row>
    <row r="49" spans="1:15" s="34" customFormat="1" ht="47.25" customHeight="1">
      <c r="A49" s="13">
        <v>16</v>
      </c>
      <c r="B49" s="13"/>
      <c r="C49" s="25" t="s">
        <v>59</v>
      </c>
      <c r="D49" s="25" t="s">
        <v>57</v>
      </c>
      <c r="E49" s="13">
        <v>2011</v>
      </c>
      <c r="F49" s="13">
        <v>2012</v>
      </c>
      <c r="G49" s="14">
        <f t="shared" si="1"/>
        <v>320500</v>
      </c>
      <c r="H49" s="14">
        <v>0</v>
      </c>
      <c r="I49" s="14">
        <v>0</v>
      </c>
      <c r="J49" s="14">
        <v>276400</v>
      </c>
      <c r="K49" s="14">
        <v>44100</v>
      </c>
      <c r="L49" s="14">
        <v>0</v>
      </c>
      <c r="M49" s="14">
        <v>0</v>
      </c>
      <c r="N49" s="14">
        <v>0</v>
      </c>
      <c r="O49" s="14">
        <f t="shared" si="19"/>
        <v>320500</v>
      </c>
    </row>
    <row r="50" spans="1:15" s="57" customFormat="1" ht="19.5" customHeight="1">
      <c r="A50" s="62">
        <v>921</v>
      </c>
      <c r="B50" s="63"/>
      <c r="C50" s="45" t="s">
        <v>23</v>
      </c>
      <c r="D50" s="45"/>
      <c r="E50" s="45"/>
      <c r="F50" s="45"/>
      <c r="G50" s="46">
        <f t="shared" si="1"/>
        <v>41249999.4</v>
      </c>
      <c r="H50" s="46">
        <f>H51</f>
        <v>1232932.4</v>
      </c>
      <c r="I50" s="46">
        <f aca="true" t="shared" si="27" ref="I50:N50">I51</f>
        <v>460000</v>
      </c>
      <c r="J50" s="46">
        <f t="shared" si="27"/>
        <v>8415360</v>
      </c>
      <c r="K50" s="46">
        <f t="shared" si="27"/>
        <v>8750000</v>
      </c>
      <c r="L50" s="46">
        <f t="shared" si="27"/>
        <v>8900000</v>
      </c>
      <c r="M50" s="46">
        <f t="shared" si="27"/>
        <v>8000000</v>
      </c>
      <c r="N50" s="46">
        <f t="shared" si="27"/>
        <v>5491707</v>
      </c>
      <c r="O50" s="46">
        <f t="shared" si="19"/>
        <v>39557067</v>
      </c>
    </row>
    <row r="51" spans="1:15" s="3" customFormat="1" ht="20.25" customHeight="1">
      <c r="A51" s="13"/>
      <c r="B51" s="12">
        <v>92120</v>
      </c>
      <c r="C51" s="12" t="s">
        <v>31</v>
      </c>
      <c r="D51" s="12"/>
      <c r="E51" s="12"/>
      <c r="F51" s="12"/>
      <c r="G51" s="24">
        <f t="shared" si="1"/>
        <v>41249999.4</v>
      </c>
      <c r="H51" s="24">
        <f>H52+H53+H54+H55</f>
        <v>1232932.4</v>
      </c>
      <c r="I51" s="24">
        <f aca="true" t="shared" si="28" ref="I51:N51">I52+I53+I54+I55</f>
        <v>460000</v>
      </c>
      <c r="J51" s="24">
        <f t="shared" si="28"/>
        <v>8415360</v>
      </c>
      <c r="K51" s="24">
        <f t="shared" si="28"/>
        <v>8750000</v>
      </c>
      <c r="L51" s="24">
        <f t="shared" si="28"/>
        <v>8900000</v>
      </c>
      <c r="M51" s="24">
        <f t="shared" si="28"/>
        <v>8000000</v>
      </c>
      <c r="N51" s="24">
        <f t="shared" si="28"/>
        <v>5491707</v>
      </c>
      <c r="O51" s="24">
        <f t="shared" si="19"/>
        <v>39557067</v>
      </c>
    </row>
    <row r="52" spans="1:15" s="34" customFormat="1" ht="24.75" customHeight="1">
      <c r="A52" s="18">
        <v>17</v>
      </c>
      <c r="B52" s="18"/>
      <c r="C52" s="18" t="s">
        <v>15</v>
      </c>
      <c r="D52" s="20" t="s">
        <v>46</v>
      </c>
      <c r="E52" s="18">
        <v>2007</v>
      </c>
      <c r="F52" s="18">
        <v>2015</v>
      </c>
      <c r="G52" s="14">
        <f t="shared" si="1"/>
        <v>24369999.4</v>
      </c>
      <c r="H52" s="19">
        <v>1218292.4</v>
      </c>
      <c r="I52" s="19">
        <v>100000</v>
      </c>
      <c r="J52" s="19">
        <v>5000000</v>
      </c>
      <c r="K52" s="19">
        <v>5000000</v>
      </c>
      <c r="L52" s="19">
        <v>5000000</v>
      </c>
      <c r="M52" s="19">
        <v>5000000</v>
      </c>
      <c r="N52" s="19">
        <v>3051707</v>
      </c>
      <c r="O52" s="14">
        <f t="shared" si="19"/>
        <v>23051707</v>
      </c>
    </row>
    <row r="53" spans="1:15" s="34" customFormat="1" ht="33.75" customHeight="1">
      <c r="A53" s="18">
        <v>18</v>
      </c>
      <c r="B53" s="18"/>
      <c r="C53" s="18" t="s">
        <v>16</v>
      </c>
      <c r="D53" s="20" t="s">
        <v>46</v>
      </c>
      <c r="E53" s="18">
        <v>2010</v>
      </c>
      <c r="F53" s="18">
        <v>2015</v>
      </c>
      <c r="G53" s="14">
        <f t="shared" si="1"/>
        <v>14000000</v>
      </c>
      <c r="H53" s="19">
        <v>0</v>
      </c>
      <c r="I53" s="19">
        <v>60000</v>
      </c>
      <c r="J53" s="19">
        <v>2500000</v>
      </c>
      <c r="K53" s="19">
        <v>3000000</v>
      </c>
      <c r="L53" s="19">
        <v>3000000</v>
      </c>
      <c r="M53" s="19">
        <v>3000000</v>
      </c>
      <c r="N53" s="19">
        <v>2440000</v>
      </c>
      <c r="O53" s="14">
        <f t="shared" si="19"/>
        <v>13940000</v>
      </c>
    </row>
    <row r="54" spans="1:15" s="34" customFormat="1" ht="30" customHeight="1">
      <c r="A54" s="18">
        <v>19</v>
      </c>
      <c r="B54" s="18"/>
      <c r="C54" s="20" t="s">
        <v>47</v>
      </c>
      <c r="D54" s="20" t="s">
        <v>46</v>
      </c>
      <c r="E54" s="18">
        <v>2011</v>
      </c>
      <c r="F54" s="18">
        <v>2012</v>
      </c>
      <c r="G54" s="14">
        <f t="shared" si="1"/>
        <v>950000</v>
      </c>
      <c r="H54" s="19">
        <v>0</v>
      </c>
      <c r="I54" s="19">
        <v>0</v>
      </c>
      <c r="J54" s="19">
        <v>200000</v>
      </c>
      <c r="K54" s="19">
        <v>750000</v>
      </c>
      <c r="L54" s="19">
        <v>0</v>
      </c>
      <c r="M54" s="19">
        <v>0</v>
      </c>
      <c r="N54" s="19">
        <v>0</v>
      </c>
      <c r="O54" s="14">
        <f t="shared" si="19"/>
        <v>950000</v>
      </c>
    </row>
    <row r="55" spans="1:15" s="34" customFormat="1" ht="33.75" customHeight="1">
      <c r="A55" s="18">
        <v>20</v>
      </c>
      <c r="B55" s="18"/>
      <c r="C55" s="20" t="s">
        <v>43</v>
      </c>
      <c r="D55" s="20" t="s">
        <v>46</v>
      </c>
      <c r="E55" s="18">
        <v>2009</v>
      </c>
      <c r="F55" s="18">
        <v>2013</v>
      </c>
      <c r="G55" s="14">
        <f t="shared" si="1"/>
        <v>1930000</v>
      </c>
      <c r="H55" s="19">
        <v>14640</v>
      </c>
      <c r="I55" s="19">
        <v>300000</v>
      </c>
      <c r="J55" s="19">
        <v>715360</v>
      </c>
      <c r="K55" s="19">
        <v>0</v>
      </c>
      <c r="L55" s="19">
        <v>900000</v>
      </c>
      <c r="M55" s="19">
        <v>0</v>
      </c>
      <c r="N55" s="19">
        <v>0</v>
      </c>
      <c r="O55" s="14">
        <f t="shared" si="19"/>
        <v>1615360</v>
      </c>
    </row>
    <row r="56" spans="1:15" s="57" customFormat="1" ht="21.75" customHeight="1">
      <c r="A56" s="62">
        <v>926</v>
      </c>
      <c r="B56" s="63"/>
      <c r="C56" s="45" t="s">
        <v>78</v>
      </c>
      <c r="D56" s="45"/>
      <c r="E56" s="45"/>
      <c r="F56" s="45"/>
      <c r="G56" s="46">
        <f t="shared" si="1"/>
        <v>4400000</v>
      </c>
      <c r="H56" s="46">
        <f>H57</f>
        <v>0</v>
      </c>
      <c r="I56" s="46">
        <f aca="true" t="shared" si="29" ref="I56:N57">I57</f>
        <v>200000</v>
      </c>
      <c r="J56" s="46">
        <f t="shared" si="29"/>
        <v>200000</v>
      </c>
      <c r="K56" s="46">
        <f t="shared" si="29"/>
        <v>4000000</v>
      </c>
      <c r="L56" s="46">
        <f t="shared" si="29"/>
        <v>0</v>
      </c>
      <c r="M56" s="46">
        <f t="shared" si="29"/>
        <v>0</v>
      </c>
      <c r="N56" s="46">
        <f t="shared" si="29"/>
        <v>0</v>
      </c>
      <c r="O56" s="46">
        <f t="shared" si="19"/>
        <v>4200000</v>
      </c>
    </row>
    <row r="57" spans="1:15" s="3" customFormat="1" ht="21" customHeight="1">
      <c r="A57" s="16"/>
      <c r="B57" s="16">
        <v>92601</v>
      </c>
      <c r="C57" s="16" t="s">
        <v>32</v>
      </c>
      <c r="D57" s="16"/>
      <c r="E57" s="16"/>
      <c r="F57" s="16"/>
      <c r="G57" s="24">
        <f t="shared" si="1"/>
        <v>4400000</v>
      </c>
      <c r="H57" s="17">
        <f>H58</f>
        <v>0</v>
      </c>
      <c r="I57" s="17">
        <f t="shared" si="29"/>
        <v>200000</v>
      </c>
      <c r="J57" s="17">
        <f t="shared" si="29"/>
        <v>200000</v>
      </c>
      <c r="K57" s="17">
        <f t="shared" si="29"/>
        <v>4000000</v>
      </c>
      <c r="L57" s="17">
        <f t="shared" si="29"/>
        <v>0</v>
      </c>
      <c r="M57" s="17">
        <f t="shared" si="29"/>
        <v>0</v>
      </c>
      <c r="N57" s="17">
        <f t="shared" si="29"/>
        <v>0</v>
      </c>
      <c r="O57" s="24">
        <f t="shared" si="19"/>
        <v>4200000</v>
      </c>
    </row>
    <row r="58" spans="1:15" s="34" customFormat="1" ht="33.75" customHeight="1">
      <c r="A58" s="18">
        <v>21</v>
      </c>
      <c r="B58" s="18"/>
      <c r="C58" s="18" t="s">
        <v>17</v>
      </c>
      <c r="D58" s="20" t="s">
        <v>46</v>
      </c>
      <c r="E58" s="18">
        <v>2011</v>
      </c>
      <c r="F58" s="18">
        <v>2012</v>
      </c>
      <c r="G58" s="14">
        <f t="shared" si="1"/>
        <v>4400000</v>
      </c>
      <c r="H58" s="19">
        <v>0</v>
      </c>
      <c r="I58" s="19">
        <v>200000</v>
      </c>
      <c r="J58" s="19">
        <v>200000</v>
      </c>
      <c r="K58" s="19">
        <v>4000000</v>
      </c>
      <c r="L58" s="19">
        <v>0</v>
      </c>
      <c r="M58" s="19">
        <v>0</v>
      </c>
      <c r="N58" s="19">
        <v>0</v>
      </c>
      <c r="O58" s="14">
        <f t="shared" si="19"/>
        <v>4200000</v>
      </c>
    </row>
    <row r="59" spans="1:15" s="59" customFormat="1" ht="27" customHeight="1">
      <c r="A59" s="67" t="s">
        <v>58</v>
      </c>
      <c r="B59" s="68"/>
      <c r="C59" s="69"/>
      <c r="D59" s="39"/>
      <c r="E59" s="39"/>
      <c r="F59" s="39"/>
      <c r="G59" s="44">
        <f t="shared" si="1"/>
        <v>1600000</v>
      </c>
      <c r="H59" s="44">
        <f>H60</f>
        <v>0</v>
      </c>
      <c r="I59" s="44">
        <f aca="true" t="shared" si="30" ref="I59:N59">I60</f>
        <v>0</v>
      </c>
      <c r="J59" s="44">
        <f t="shared" si="30"/>
        <v>390000</v>
      </c>
      <c r="K59" s="44">
        <f t="shared" si="30"/>
        <v>330000</v>
      </c>
      <c r="L59" s="44">
        <f t="shared" si="30"/>
        <v>320000</v>
      </c>
      <c r="M59" s="44">
        <f t="shared" si="30"/>
        <v>300000</v>
      </c>
      <c r="N59" s="44">
        <f t="shared" si="30"/>
        <v>260000</v>
      </c>
      <c r="O59" s="44">
        <f t="shared" si="19"/>
        <v>1600000</v>
      </c>
    </row>
    <row r="60" spans="1:15" s="34" customFormat="1" ht="17.25" customHeight="1">
      <c r="A60" s="13"/>
      <c r="B60" s="13"/>
      <c r="C60" s="13" t="s">
        <v>2</v>
      </c>
      <c r="D60" s="13"/>
      <c r="E60" s="13"/>
      <c r="F60" s="13"/>
      <c r="G60" s="14">
        <f t="shared" si="1"/>
        <v>1600000</v>
      </c>
      <c r="H60" s="14">
        <f>H61</f>
        <v>0</v>
      </c>
      <c r="I60" s="14">
        <f aca="true" t="shared" si="31" ref="I60:N60">I61</f>
        <v>0</v>
      </c>
      <c r="J60" s="14">
        <f t="shared" si="31"/>
        <v>390000</v>
      </c>
      <c r="K60" s="14">
        <f t="shared" si="31"/>
        <v>330000</v>
      </c>
      <c r="L60" s="14">
        <f t="shared" si="31"/>
        <v>320000</v>
      </c>
      <c r="M60" s="14">
        <f t="shared" si="31"/>
        <v>300000</v>
      </c>
      <c r="N60" s="14">
        <f t="shared" si="31"/>
        <v>260000</v>
      </c>
      <c r="O60" s="14">
        <f t="shared" si="19"/>
        <v>1600000</v>
      </c>
    </row>
    <row r="61" spans="1:15" s="34" customFormat="1" ht="50.25" customHeight="1">
      <c r="A61" s="13"/>
      <c r="B61" s="13"/>
      <c r="C61" s="25" t="s">
        <v>77</v>
      </c>
      <c r="D61" s="20" t="s">
        <v>46</v>
      </c>
      <c r="E61" s="13">
        <v>2011</v>
      </c>
      <c r="F61" s="13">
        <v>2015</v>
      </c>
      <c r="G61" s="14">
        <f t="shared" si="1"/>
        <v>1600000</v>
      </c>
      <c r="H61" s="14">
        <v>0</v>
      </c>
      <c r="I61" s="14">
        <v>0</v>
      </c>
      <c r="J61" s="14">
        <v>390000</v>
      </c>
      <c r="K61" s="14">
        <v>330000</v>
      </c>
      <c r="L61" s="14">
        <v>320000</v>
      </c>
      <c r="M61" s="14">
        <v>300000</v>
      </c>
      <c r="N61" s="14">
        <v>260000</v>
      </c>
      <c r="O61" s="14">
        <f t="shared" si="19"/>
        <v>1600000</v>
      </c>
    </row>
    <row r="62" spans="1:15" s="59" customFormat="1" ht="55.5" customHeight="1">
      <c r="A62" s="83" t="s">
        <v>60</v>
      </c>
      <c r="B62" s="84"/>
      <c r="C62" s="85"/>
      <c r="D62" s="42"/>
      <c r="E62" s="39"/>
      <c r="F62" s="39"/>
      <c r="G62" s="44">
        <f t="shared" si="1"/>
        <v>18826518</v>
      </c>
      <c r="H62" s="40">
        <f>H63</f>
        <v>0</v>
      </c>
      <c r="I62" s="40">
        <f aca="true" t="shared" si="32" ref="I62:N62">I63</f>
        <v>7564568</v>
      </c>
      <c r="J62" s="40">
        <f t="shared" si="32"/>
        <v>5463434</v>
      </c>
      <c r="K62" s="40">
        <f t="shared" si="32"/>
        <v>5798516</v>
      </c>
      <c r="L62" s="40">
        <f t="shared" si="32"/>
        <v>0</v>
      </c>
      <c r="M62" s="40">
        <f t="shared" si="32"/>
        <v>0</v>
      </c>
      <c r="N62" s="40">
        <f t="shared" si="32"/>
        <v>0</v>
      </c>
      <c r="O62" s="44">
        <f t="shared" si="19"/>
        <v>11261950</v>
      </c>
    </row>
    <row r="63" spans="1:15" s="34" customFormat="1" ht="20.25" customHeight="1">
      <c r="A63" s="30"/>
      <c r="B63" s="43"/>
      <c r="C63" s="13" t="s">
        <v>2</v>
      </c>
      <c r="D63" s="25"/>
      <c r="E63" s="13"/>
      <c r="F63" s="13"/>
      <c r="G63" s="14">
        <f t="shared" si="1"/>
        <v>18826518</v>
      </c>
      <c r="H63" s="14">
        <f>H64+H67+H69+H72</f>
        <v>0</v>
      </c>
      <c r="I63" s="14">
        <f aca="true" t="shared" si="33" ref="I63:N63">I64+I67+I69+I72</f>
        <v>7564568</v>
      </c>
      <c r="J63" s="14">
        <f t="shared" si="33"/>
        <v>5463434</v>
      </c>
      <c r="K63" s="14">
        <f t="shared" si="33"/>
        <v>5798516</v>
      </c>
      <c r="L63" s="14">
        <f t="shared" si="33"/>
        <v>0</v>
      </c>
      <c r="M63" s="14">
        <f t="shared" si="33"/>
        <v>0</v>
      </c>
      <c r="N63" s="14">
        <f t="shared" si="33"/>
        <v>0</v>
      </c>
      <c r="O63" s="14">
        <f t="shared" si="19"/>
        <v>11261950</v>
      </c>
    </row>
    <row r="64" spans="1:15" s="47" customFormat="1" ht="20.25" customHeight="1">
      <c r="A64" s="81">
        <v>600</v>
      </c>
      <c r="B64" s="82"/>
      <c r="C64" s="45" t="s">
        <v>61</v>
      </c>
      <c r="D64" s="58"/>
      <c r="E64" s="45"/>
      <c r="F64" s="45"/>
      <c r="G64" s="46">
        <f t="shared" si="1"/>
        <v>4614000</v>
      </c>
      <c r="H64" s="46">
        <f>H65+H66</f>
        <v>0</v>
      </c>
      <c r="I64" s="46">
        <f aca="true" t="shared" si="34" ref="I64:N64">I65+I66</f>
        <v>2520000</v>
      </c>
      <c r="J64" s="46">
        <f t="shared" si="34"/>
        <v>1194000</v>
      </c>
      <c r="K64" s="46">
        <f t="shared" si="34"/>
        <v>900000</v>
      </c>
      <c r="L64" s="46">
        <f t="shared" si="34"/>
        <v>0</v>
      </c>
      <c r="M64" s="46">
        <f t="shared" si="34"/>
        <v>0</v>
      </c>
      <c r="N64" s="46">
        <f t="shared" si="34"/>
        <v>0</v>
      </c>
      <c r="O64" s="46">
        <f t="shared" si="19"/>
        <v>2094000</v>
      </c>
    </row>
    <row r="65" spans="1:15" s="34" customFormat="1" ht="27.75" customHeight="1">
      <c r="A65" s="30"/>
      <c r="B65" s="35">
        <v>60016</v>
      </c>
      <c r="C65" s="13" t="s">
        <v>62</v>
      </c>
      <c r="D65" s="20" t="s">
        <v>46</v>
      </c>
      <c r="E65" s="13"/>
      <c r="F65" s="13"/>
      <c r="G65" s="14">
        <f t="shared" si="1"/>
        <v>2640000</v>
      </c>
      <c r="H65" s="14">
        <f>H66+H67</f>
        <v>0</v>
      </c>
      <c r="I65" s="14">
        <v>1535000</v>
      </c>
      <c r="J65" s="14">
        <v>605000</v>
      </c>
      <c r="K65" s="14">
        <v>500000</v>
      </c>
      <c r="L65" s="14">
        <v>0</v>
      </c>
      <c r="M65" s="14">
        <v>0</v>
      </c>
      <c r="N65" s="14">
        <v>0</v>
      </c>
      <c r="O65" s="14">
        <f t="shared" si="19"/>
        <v>1105000</v>
      </c>
    </row>
    <row r="66" spans="1:15" s="34" customFormat="1" ht="30.75" customHeight="1">
      <c r="A66" s="30"/>
      <c r="B66" s="35">
        <v>60015</v>
      </c>
      <c r="C66" s="13" t="s">
        <v>63</v>
      </c>
      <c r="D66" s="20" t="s">
        <v>46</v>
      </c>
      <c r="E66" s="13"/>
      <c r="F66" s="13"/>
      <c r="G66" s="14">
        <f t="shared" si="1"/>
        <v>1974000</v>
      </c>
      <c r="H66" s="14">
        <f>H67+H68</f>
        <v>0</v>
      </c>
      <c r="I66" s="14">
        <v>985000</v>
      </c>
      <c r="J66" s="14">
        <v>589000</v>
      </c>
      <c r="K66" s="14">
        <v>400000</v>
      </c>
      <c r="L66" s="14">
        <v>0</v>
      </c>
      <c r="M66" s="14">
        <v>0</v>
      </c>
      <c r="N66" s="14">
        <v>0</v>
      </c>
      <c r="O66" s="14">
        <f t="shared" si="19"/>
        <v>989000</v>
      </c>
    </row>
    <row r="67" spans="1:15" s="47" customFormat="1" ht="31.5" customHeight="1">
      <c r="A67" s="77">
        <v>750</v>
      </c>
      <c r="B67" s="77"/>
      <c r="C67" s="45" t="s">
        <v>65</v>
      </c>
      <c r="D67" s="58"/>
      <c r="E67" s="45"/>
      <c r="F67" s="45"/>
      <c r="G67" s="46">
        <f t="shared" si="1"/>
        <v>1717518</v>
      </c>
      <c r="H67" s="46">
        <f>H68</f>
        <v>0</v>
      </c>
      <c r="I67" s="46">
        <f aca="true" t="shared" si="35" ref="I67:N67">I68</f>
        <v>739568</v>
      </c>
      <c r="J67" s="46">
        <f t="shared" si="35"/>
        <v>411434</v>
      </c>
      <c r="K67" s="46">
        <f t="shared" si="35"/>
        <v>566516</v>
      </c>
      <c r="L67" s="46">
        <f t="shared" si="35"/>
        <v>0</v>
      </c>
      <c r="M67" s="46">
        <f t="shared" si="35"/>
        <v>0</v>
      </c>
      <c r="N67" s="46">
        <f t="shared" si="35"/>
        <v>0</v>
      </c>
      <c r="O67" s="46">
        <f t="shared" si="19"/>
        <v>977950</v>
      </c>
    </row>
    <row r="68" spans="1:15" s="34" customFormat="1" ht="31.5" customHeight="1">
      <c r="A68" s="13"/>
      <c r="B68" s="13">
        <v>75023</v>
      </c>
      <c r="C68" s="13" t="s">
        <v>66</v>
      </c>
      <c r="D68" s="20" t="s">
        <v>46</v>
      </c>
      <c r="E68" s="13"/>
      <c r="F68" s="13"/>
      <c r="G68" s="14">
        <f t="shared" si="1"/>
        <v>1717518</v>
      </c>
      <c r="H68" s="14">
        <v>0</v>
      </c>
      <c r="I68" s="14">
        <v>739568</v>
      </c>
      <c r="J68" s="14">
        <v>411434</v>
      </c>
      <c r="K68" s="14">
        <v>566516</v>
      </c>
      <c r="L68" s="14">
        <v>0</v>
      </c>
      <c r="M68" s="14">
        <v>0</v>
      </c>
      <c r="N68" s="14">
        <v>0</v>
      </c>
      <c r="O68" s="14">
        <f t="shared" si="19"/>
        <v>977950</v>
      </c>
    </row>
    <row r="69" spans="1:15" s="47" customFormat="1" ht="30.75" customHeight="1">
      <c r="A69" s="62">
        <v>852</v>
      </c>
      <c r="B69" s="63"/>
      <c r="C69" s="45" t="s">
        <v>64</v>
      </c>
      <c r="D69" s="58"/>
      <c r="E69" s="45"/>
      <c r="F69" s="45"/>
      <c r="G69" s="46">
        <f t="shared" si="1"/>
        <v>1060000</v>
      </c>
      <c r="H69" s="46">
        <f>H70+H71</f>
        <v>0</v>
      </c>
      <c r="I69" s="46">
        <f aca="true" t="shared" si="36" ref="I69:N69">I70+I71</f>
        <v>430000</v>
      </c>
      <c r="J69" s="46">
        <f t="shared" si="36"/>
        <v>298000</v>
      </c>
      <c r="K69" s="46">
        <f t="shared" si="36"/>
        <v>332000</v>
      </c>
      <c r="L69" s="46">
        <f t="shared" si="36"/>
        <v>0</v>
      </c>
      <c r="M69" s="46">
        <f t="shared" si="36"/>
        <v>0</v>
      </c>
      <c r="N69" s="46">
        <f t="shared" si="36"/>
        <v>0</v>
      </c>
      <c r="O69" s="46">
        <f t="shared" si="19"/>
        <v>630000</v>
      </c>
    </row>
    <row r="70" spans="1:15" s="34" customFormat="1" ht="31.5" customHeight="1">
      <c r="A70" s="13"/>
      <c r="B70" s="13">
        <v>85201</v>
      </c>
      <c r="C70" s="13" t="s">
        <v>67</v>
      </c>
      <c r="D70" s="20" t="s">
        <v>46</v>
      </c>
      <c r="E70" s="13"/>
      <c r="F70" s="13"/>
      <c r="G70" s="14">
        <f t="shared" si="1"/>
        <v>540000</v>
      </c>
      <c r="H70" s="14">
        <v>0</v>
      </c>
      <c r="I70" s="14">
        <v>250000</v>
      </c>
      <c r="J70" s="14">
        <v>138000</v>
      </c>
      <c r="K70" s="14">
        <v>152000</v>
      </c>
      <c r="L70" s="14">
        <v>0</v>
      </c>
      <c r="M70" s="14">
        <v>0</v>
      </c>
      <c r="N70" s="14">
        <v>0</v>
      </c>
      <c r="O70" s="14">
        <f t="shared" si="19"/>
        <v>290000</v>
      </c>
    </row>
    <row r="71" spans="1:15" s="34" customFormat="1" ht="31.5" customHeight="1">
      <c r="A71" s="13"/>
      <c r="B71" s="13">
        <v>85204</v>
      </c>
      <c r="C71" s="13" t="s">
        <v>68</v>
      </c>
      <c r="D71" s="20" t="s">
        <v>46</v>
      </c>
      <c r="E71" s="13"/>
      <c r="F71" s="13"/>
      <c r="G71" s="14">
        <f aca="true" t="shared" si="37" ref="G71:G76">H71+I71+J71+K71+L71+M71+N71</f>
        <v>520000</v>
      </c>
      <c r="H71" s="14">
        <v>0</v>
      </c>
      <c r="I71" s="14">
        <v>180000</v>
      </c>
      <c r="J71" s="14">
        <v>160000</v>
      </c>
      <c r="K71" s="14">
        <v>180000</v>
      </c>
      <c r="L71" s="14">
        <v>0</v>
      </c>
      <c r="M71" s="14"/>
      <c r="N71" s="14">
        <v>0</v>
      </c>
      <c r="O71" s="14">
        <f t="shared" si="19"/>
        <v>340000</v>
      </c>
    </row>
    <row r="72" spans="1:15" s="47" customFormat="1" ht="31.5" customHeight="1">
      <c r="A72" s="62">
        <v>900</v>
      </c>
      <c r="B72" s="63"/>
      <c r="C72" s="45" t="s">
        <v>69</v>
      </c>
      <c r="D72" s="58"/>
      <c r="E72" s="45"/>
      <c r="F72" s="45"/>
      <c r="G72" s="46">
        <f t="shared" si="37"/>
        <v>11435000</v>
      </c>
      <c r="H72" s="46">
        <f>H73+H74+H75+H76</f>
        <v>0</v>
      </c>
      <c r="I72" s="46">
        <f aca="true" t="shared" si="38" ref="I72:N72">I73+I74+I75+I76</f>
        <v>3875000</v>
      </c>
      <c r="J72" s="46">
        <f t="shared" si="38"/>
        <v>3560000</v>
      </c>
      <c r="K72" s="46">
        <f t="shared" si="38"/>
        <v>4000000</v>
      </c>
      <c r="L72" s="46">
        <f t="shared" si="38"/>
        <v>0</v>
      </c>
      <c r="M72" s="46">
        <f t="shared" si="38"/>
        <v>0</v>
      </c>
      <c r="N72" s="46">
        <f t="shared" si="38"/>
        <v>0</v>
      </c>
      <c r="O72" s="46">
        <f t="shared" si="19"/>
        <v>7560000</v>
      </c>
    </row>
    <row r="73" spans="1:15" s="34" customFormat="1" ht="31.5" customHeight="1">
      <c r="A73" s="13"/>
      <c r="B73" s="13">
        <v>90003</v>
      </c>
      <c r="C73" s="13" t="s">
        <v>70</v>
      </c>
      <c r="D73" s="20" t="s">
        <v>46</v>
      </c>
      <c r="E73" s="13"/>
      <c r="F73" s="13"/>
      <c r="G73" s="14">
        <f t="shared" si="37"/>
        <v>5800000</v>
      </c>
      <c r="H73" s="14">
        <v>0</v>
      </c>
      <c r="I73" s="14">
        <v>2000000</v>
      </c>
      <c r="J73" s="14">
        <v>1800000</v>
      </c>
      <c r="K73" s="14">
        <v>2000000</v>
      </c>
      <c r="L73" s="14">
        <v>0</v>
      </c>
      <c r="M73" s="14">
        <v>0</v>
      </c>
      <c r="N73" s="14">
        <v>0</v>
      </c>
      <c r="O73" s="14">
        <f t="shared" si="19"/>
        <v>3800000</v>
      </c>
    </row>
    <row r="74" spans="1:15" s="34" customFormat="1" ht="31.5" customHeight="1">
      <c r="A74" s="13"/>
      <c r="B74" s="13">
        <v>90004</v>
      </c>
      <c r="C74" s="13" t="s">
        <v>71</v>
      </c>
      <c r="D74" s="20" t="s">
        <v>46</v>
      </c>
      <c r="E74" s="13"/>
      <c r="F74" s="13"/>
      <c r="G74" s="14">
        <f t="shared" si="37"/>
        <v>3500000</v>
      </c>
      <c r="H74" s="14">
        <v>0</v>
      </c>
      <c r="I74" s="14">
        <v>1250000</v>
      </c>
      <c r="J74" s="14">
        <v>1050000</v>
      </c>
      <c r="K74" s="14">
        <v>1200000</v>
      </c>
      <c r="L74" s="14">
        <v>0</v>
      </c>
      <c r="M74" s="14"/>
      <c r="N74" s="14">
        <v>0</v>
      </c>
      <c r="O74" s="14">
        <f t="shared" si="19"/>
        <v>2250000</v>
      </c>
    </row>
    <row r="75" spans="1:15" s="34" customFormat="1" ht="31.5" customHeight="1">
      <c r="A75" s="13"/>
      <c r="B75" s="13">
        <v>90013</v>
      </c>
      <c r="C75" s="13" t="s">
        <v>72</v>
      </c>
      <c r="D75" s="20" t="s">
        <v>46</v>
      </c>
      <c r="E75" s="13"/>
      <c r="F75" s="13"/>
      <c r="G75" s="14">
        <f t="shared" si="37"/>
        <v>785000</v>
      </c>
      <c r="H75" s="14">
        <v>0</v>
      </c>
      <c r="I75" s="14">
        <v>225000</v>
      </c>
      <c r="J75" s="14">
        <v>260000</v>
      </c>
      <c r="K75" s="14">
        <v>300000</v>
      </c>
      <c r="L75" s="14">
        <v>0</v>
      </c>
      <c r="M75" s="14">
        <v>0</v>
      </c>
      <c r="N75" s="14">
        <v>0</v>
      </c>
      <c r="O75" s="14">
        <f t="shared" si="19"/>
        <v>560000</v>
      </c>
    </row>
    <row r="76" spans="1:15" s="34" customFormat="1" ht="31.5" customHeight="1">
      <c r="A76" s="13"/>
      <c r="B76" s="13">
        <v>90015</v>
      </c>
      <c r="C76" s="13" t="s">
        <v>73</v>
      </c>
      <c r="D76" s="20" t="s">
        <v>46</v>
      </c>
      <c r="E76" s="13"/>
      <c r="F76" s="13"/>
      <c r="G76" s="14">
        <f t="shared" si="37"/>
        <v>1350000</v>
      </c>
      <c r="H76" s="14">
        <v>0</v>
      </c>
      <c r="I76" s="14">
        <v>400000</v>
      </c>
      <c r="J76" s="14">
        <v>450000</v>
      </c>
      <c r="K76" s="14">
        <v>500000</v>
      </c>
      <c r="L76" s="14">
        <v>0</v>
      </c>
      <c r="M76" s="14">
        <v>0</v>
      </c>
      <c r="N76" s="14">
        <v>0</v>
      </c>
      <c r="O76" s="14">
        <f t="shared" si="19"/>
        <v>950000</v>
      </c>
    </row>
  </sheetData>
  <sheetProtection/>
  <mergeCells count="28">
    <mergeCell ref="A39:B39"/>
    <mergeCell ref="A72:B72"/>
    <mergeCell ref="A64:B64"/>
    <mergeCell ref="A62:C62"/>
    <mergeCell ref="A56:B56"/>
    <mergeCell ref="A59:C59"/>
    <mergeCell ref="A50:B50"/>
    <mergeCell ref="A67:B67"/>
    <mergeCell ref="E4:F4"/>
    <mergeCell ref="A47:B47"/>
    <mergeCell ref="B4:B5"/>
    <mergeCell ref="A6:C6"/>
    <mergeCell ref="A25:B25"/>
    <mergeCell ref="A15:B15"/>
    <mergeCell ref="A12:C12"/>
    <mergeCell ref="A44:B44"/>
    <mergeCell ref="A11:C11"/>
    <mergeCell ref="A13:C13"/>
    <mergeCell ref="A2:O2"/>
    <mergeCell ref="A69:B69"/>
    <mergeCell ref="A14:C14"/>
    <mergeCell ref="A22:C22"/>
    <mergeCell ref="A23:C23"/>
    <mergeCell ref="A24:C24"/>
    <mergeCell ref="G4:G5"/>
    <mergeCell ref="A4:A5"/>
    <mergeCell ref="C4:C5"/>
    <mergeCell ref="D4:D5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71" r:id="rId1"/>
  <rowBreaks count="3" manualBreakCount="3">
    <brk id="29" max="14" man="1"/>
    <brk id="49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krusz_m</cp:lastModifiedBy>
  <cp:lastPrinted>2010-11-18T09:19:19Z</cp:lastPrinted>
  <dcterms:created xsi:type="dcterms:W3CDTF">2010-09-20T10:00:17Z</dcterms:created>
  <dcterms:modified xsi:type="dcterms:W3CDTF">2011-02-03T13:46:41Z</dcterms:modified>
  <cp:category/>
  <cp:version/>
  <cp:contentType/>
  <cp:contentStatus/>
  <cp:revision>1</cp:revision>
</cp:coreProperties>
</file>