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5" activeTab="0"/>
  </bookViews>
  <sheets>
    <sheet name="POKL-2011" sheetId="1" r:id="rId1"/>
    <sheet name="Arkusz1" sheetId="2" r:id="rId2"/>
  </sheets>
  <definedNames>
    <definedName name="Excel_BuiltIn_Print_Area_1">'POKL-2011'!$A$1:$Q$115</definedName>
    <definedName name="Excel_BuiltIn_Print_Area_1_1">'POKL-2011'!$1:$18</definedName>
    <definedName name="Excel_BuiltIn_Print_Area_1_1_1">'POKL-2011'!$1:$18</definedName>
    <definedName name="Excel_BuiltIn_Print_Area_1_1_11">'POKL-2011'!$1:$18</definedName>
    <definedName name="Excel_BuiltIn_Print_Area_2">'Arkusz1'!$A:$XFD</definedName>
    <definedName name="Excel_BuiltIn_Print_Area_2_1">'Arkusz1'!$A:$XFD</definedName>
    <definedName name="Excel_BuiltIn_Print_Area_2_1_1">'Arkusz1'!$A:$XFD</definedName>
    <definedName name="Excel_BuiltIn_Print_Area_2_1_11">'Arkusz1'!$A:$XFD</definedName>
    <definedName name="Excel_BuiltIn_Sheet_Title_1">"Tabela 9a"</definedName>
    <definedName name="Excel_BuiltIn_Sheet_Title_1_1">"POKL-2011"</definedName>
    <definedName name="Excel_BuiltIn_Sheet_Title_1_1_1">"POKL-2011"</definedName>
    <definedName name="Excel_BuiltIn_Sheet_Title_1_1_11">"POKL-2011"</definedName>
    <definedName name="Excel_BuiltIn_Sheet_Title_2">"Arkusz1"</definedName>
    <definedName name="Excel_BuiltIn_Sheet_Title_2_1">"Arkusz1"</definedName>
    <definedName name="Excel_BuiltIn_Sheet_Title_2_1_1">"Arkusz1"</definedName>
    <definedName name="Excel_BuiltIn_Sheet_Title_2_1_11">"Arkusz1"</definedName>
    <definedName name="_xlnm.Print_Area" localSheetId="0">'POKL-2011'!$A$1:$Q$117</definedName>
    <definedName name="_xlnm.Print_Titles" localSheetId="0">'POKL-2011'!$4:$11</definedName>
  </definedNames>
  <calcPr fullCalcOnLoad="1"/>
</workbook>
</file>

<file path=xl/sharedStrings.xml><?xml version="1.0" encoding="utf-8"?>
<sst xmlns="http://schemas.openxmlformats.org/spreadsheetml/2006/main" count="172" uniqueCount="82">
  <si>
    <t>Tabela nr 9a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</si>
  <si>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</si>
  <si>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</si>
  <si>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</si>
  <si>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</si>
  <si>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</si>
  <si>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</si>
  <si>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</si>
  <si>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</si>
  <si>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</si>
  <si>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2011r.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</si>
  <si>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</si>
  <si>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</si>
  <si>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</si>
  <si>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</si>
  <si>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</si>
  <si>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</si>
  <si>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</si>
  <si>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</si>
  <si>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</si>
  <si>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</si>
  <si>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</si>
  <si>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</si>
  <si>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</si>
  <si>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</si>
  <si>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</si>
  <si>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bieżące</t>
  </si>
  <si>
    <t>1.1</t>
  </si>
  <si>
    <t>Program Operacyjny Kapitał Ludzki, Priorytet IX – Rozwój wykształcenia i kompetencji w regionach, Działanie 9.4 – Wysoko wykwalifikowane kadry systemu oświaty</t>
  </si>
  <si>
    <r>
      <t xml:space="preserve">nazwa projektu: </t>
    </r>
    <r>
      <rPr>
        <b/>
        <sz val="8"/>
        <color indexed="8"/>
        <rFont val="Times New Roman"/>
        <family val="1"/>
      </rPr>
      <t>„Wiedząc więcej – lepiej uczę”</t>
    </r>
  </si>
  <si>
    <t>801 80146</t>
  </si>
  <si>
    <t>razem</t>
  </si>
  <si>
    <t>z tego 2009</t>
  </si>
  <si>
    <t>z tego 2010</t>
  </si>
  <si>
    <t>z tego 2011</t>
  </si>
  <si>
    <t>1.2</t>
  </si>
  <si>
    <t>Program Operacyjny Kapitał Ludzki, Priorytet IX – Rozwój wykształcenia i kompetencji w regionach, Działanie 9.1 – Wyrównanie szans edukacyjnych i zapewnienie wysokiej jakości usług edukacyjnych świadczonych w systemie oświaty</t>
  </si>
  <si>
    <r>
      <t xml:space="preserve">nazwa projektu: </t>
    </r>
    <r>
      <rPr>
        <b/>
        <sz val="8"/>
        <color indexed="8"/>
        <rFont val="Times New Roman"/>
        <family val="1"/>
      </rPr>
      <t>„Już dziś planuję swoją przyszłość”</t>
    </r>
  </si>
  <si>
    <t>801 80195</t>
  </si>
  <si>
    <t>1.3</t>
  </si>
  <si>
    <t>Program Operacyjny Kapitał Ludzki, Priorytet IX – Rozwój wykształcenia i kompetencji w regionach, Działanie 9.2 – Podniesienie atrakcyjności i jakości szkolnictwa zawodowego</t>
  </si>
  <si>
    <r>
      <t xml:space="preserve">nazwa projektu: </t>
    </r>
    <r>
      <rPr>
        <b/>
        <sz val="8"/>
        <color indexed="8"/>
        <rFont val="Times New Roman"/>
        <family val="1"/>
      </rPr>
      <t>„Będę profesjonalistą”</t>
    </r>
  </si>
  <si>
    <t>1.4</t>
  </si>
  <si>
    <r>
      <t xml:space="preserve">nazwa projektu : </t>
    </r>
    <r>
      <rPr>
        <b/>
        <sz val="8"/>
        <color indexed="8"/>
        <rFont val="Times New Roman"/>
        <family val="1"/>
      </rPr>
      <t>Łowcy pomysłów</t>
    </r>
  </si>
  <si>
    <t>1.5</t>
  </si>
  <si>
    <t xml:space="preserve">Program Sektorowy: Comenius </t>
  </si>
  <si>
    <r>
      <t xml:space="preserve">nazwa programu: </t>
    </r>
    <r>
      <rPr>
        <b/>
        <sz val="8"/>
        <color indexed="8"/>
        <rFont val="Times New Roman"/>
        <family val="1"/>
      </rPr>
      <t>Uczenie się przez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całe życie</t>
    </r>
  </si>
  <si>
    <t>1.6</t>
  </si>
  <si>
    <t>Program „Uczenie się przez całe życie” Leonardo da Vinci</t>
  </si>
  <si>
    <r>
      <t>nazwa projektu</t>
    </r>
    <r>
      <rPr>
        <b/>
        <sz val="8"/>
        <color indexed="8"/>
        <rFont val="Times New Roman"/>
        <family val="1"/>
      </rPr>
      <t>: „Będę fachowcem w Europie”</t>
    </r>
  </si>
  <si>
    <t xml:space="preserve">801 80195 </t>
  </si>
  <si>
    <t>z tego 2012</t>
  </si>
  <si>
    <t>1.7</t>
  </si>
  <si>
    <t>Program „Uczenie się przez całe życie” Comenius</t>
  </si>
  <si>
    <r>
      <t>nazwa projektu</t>
    </r>
    <r>
      <rPr>
        <b/>
        <sz val="8"/>
        <color indexed="8"/>
        <rFont val="Times New Roman"/>
        <family val="1"/>
      </rPr>
      <t>: „Świadoma młodzież w działaniu”</t>
    </r>
  </si>
  <si>
    <t>z tego 2013</t>
  </si>
  <si>
    <t>1.8</t>
  </si>
  <si>
    <t>Program: Program Operacyjny Kapitał Ludzki, Priorytet VI – Rynek pracy otwarty dla wszystkich, Działanie 6.2- Wsparcie oraz promocja przedsiębiorczości i samozatrudnienia</t>
  </si>
  <si>
    <r>
      <t xml:space="preserve">nazwa projektu: </t>
    </r>
    <r>
      <rPr>
        <b/>
        <sz val="8"/>
        <color indexed="8"/>
        <rFont val="Times New Roman"/>
        <family val="1"/>
      </rPr>
      <t>"Moje Przedsiębiorstwo - Mój Sukces"</t>
    </r>
  </si>
  <si>
    <t>853 85333</t>
  </si>
  <si>
    <t>1.9</t>
  </si>
  <si>
    <t>Program: Program Operacyjny Kapitał Ludzki, Piorytet VI- Rynek pracy otwarty dla wszystkich, Działanie 6.1 – Poprawa dostępu do zatrudnienia oraz wspieranie aktywności zawodowej w regionie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</si>
  <si>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II"</t>
    </r>
  </si>
  <si>
    <t>1.10</t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</si>
  <si>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III"</t>
    </r>
  </si>
  <si>
    <t>1.11</t>
  </si>
  <si>
    <t>Program: Program Operacyjny Kapitał Ludzki 2007-2013, Piorytet VI-"Rynek pracy otwarty dla wszystkich" oraz Piorytet VII - "Promocja integracji społecznej"</t>
  </si>
  <si>
    <r>
      <t xml:space="preserve">nazwa projektu: </t>
    </r>
    <r>
      <rPr>
        <b/>
        <sz val="8"/>
        <color indexed="8"/>
        <rFont val="Times New Roman"/>
        <family val="1"/>
      </rPr>
      <t>"Edukacja szansą na przyszłość"</t>
    </r>
  </si>
  <si>
    <t>853 85395</t>
  </si>
  <si>
    <t>z tego 2008</t>
  </si>
  <si>
    <t>Wydatki majątkowe</t>
  </si>
  <si>
    <t>Ogółem</t>
  </si>
  <si>
    <t xml:space="preserve">Program: Program Operacyjny Kapitał Ludzki, Priorytet IX- Rozwój wykształcenia i kompetencji w regionach, Działanie 9.2 Podniesienie atrakcyjności i jakości szkolnictwa zawodowego </t>
  </si>
  <si>
    <r>
      <t xml:space="preserve">nazwa projektu: </t>
    </r>
    <r>
      <rPr>
        <b/>
        <sz val="8"/>
        <color indexed="8"/>
        <rFont val="Times New Roman"/>
        <family val="1"/>
      </rPr>
      <t>"Wykształceni Technicy"</t>
    </r>
  </si>
  <si>
    <r>
      <t xml:space="preserve">nazwa projektu: </t>
    </r>
    <r>
      <rPr>
        <b/>
        <sz val="8"/>
        <color indexed="8"/>
        <rFont val="Times New Roman"/>
        <family val="1"/>
      </rPr>
      <t>"Szkoła XXI w. - partnerem na rynku pracy"</t>
    </r>
  </si>
  <si>
    <t>1.12</t>
  </si>
  <si>
    <t>1.13</t>
  </si>
  <si>
    <r>
      <t>nazwa projektu: „</t>
    </r>
    <r>
      <rPr>
        <b/>
        <sz val="8"/>
        <color indexed="8"/>
        <rFont val="Times New Roman"/>
        <family val="1"/>
      </rPr>
      <t>Dodatkowe kwalifikacje zawodowe szansą zdobycia bardziej atrakcyjnej pracy w przyszłości”</t>
    </r>
  </si>
  <si>
    <t>1.14</t>
  </si>
  <si>
    <t>* wkład własny niepieniężny</t>
  </si>
  <si>
    <t>1.15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</si>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</sst>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Sans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6" fillId="0" borderId="12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wrapText="1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 wrapText="1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right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4" fontId="7" fillId="0" borderId="21" xfId="0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right" wrapText="1"/>
      <protection/>
    </xf>
    <xf numFmtId="0" fontId="3" fillId="0" borderId="23" xfId="0" applyNumberFormat="1" applyFont="1" applyFill="1" applyBorder="1" applyAlignment="1" applyProtection="1">
      <alignment horizontal="right" wrapText="1"/>
      <protection/>
    </xf>
    <xf numFmtId="0" fontId="3" fillId="0" borderId="21" xfId="0" applyNumberFormat="1" applyFont="1" applyFill="1" applyBorder="1" applyAlignment="1" applyProtection="1">
      <alignment horizontal="right" wrapText="1"/>
      <protection/>
    </xf>
    <xf numFmtId="0" fontId="3" fillId="0" borderId="24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 horizontal="right"/>
      <protection/>
    </xf>
    <xf numFmtId="4" fontId="3" fillId="0" borderId="25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26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right" wrapText="1"/>
      <protection/>
    </xf>
    <xf numFmtId="4" fontId="3" fillId="0" borderId="26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left" wrapText="1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 horizontal="right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" fontId="3" fillId="0" borderId="32" xfId="0" applyNumberFormat="1" applyFont="1" applyFill="1" applyBorder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 vertical="center" wrapText="1"/>
      <protection/>
    </xf>
    <xf numFmtId="0" fontId="3" fillId="0" borderId="31" xfId="0" applyNumberFormat="1" applyFont="1" applyFill="1" applyBorder="1" applyAlignment="1" applyProtection="1">
      <alignment horizontal="right" wrapText="1"/>
      <protection/>
    </xf>
    <xf numFmtId="0" fontId="3" fillId="0" borderId="33" xfId="0" applyNumberFormat="1" applyFont="1" applyFill="1" applyBorder="1" applyAlignment="1" applyProtection="1">
      <alignment horizontal="right"/>
      <protection/>
    </xf>
    <xf numFmtId="0" fontId="3" fillId="0" borderId="34" xfId="0" applyNumberFormat="1" applyFont="1" applyFill="1" applyBorder="1" applyAlignment="1" applyProtection="1">
      <alignment horizontal="right"/>
      <protection/>
    </xf>
    <xf numFmtId="49" fontId="3" fillId="0" borderId="27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35" xfId="0" applyNumberFormat="1" applyFon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3" fillId="0" borderId="36" xfId="0" applyNumberFormat="1" applyFont="1" applyFill="1" applyBorder="1" applyAlignment="1" applyProtection="1">
      <alignment horizontal="right" wrapText="1"/>
      <protection/>
    </xf>
    <xf numFmtId="0" fontId="2" fillId="0" borderId="37" xfId="0" applyNumberFormat="1" applyFont="1" applyFill="1" applyBorder="1" applyAlignment="1" applyProtection="1">
      <alignment horizontal="left" wrapText="1"/>
      <protection/>
    </xf>
    <xf numFmtId="0" fontId="2" fillId="0" borderId="38" xfId="0" applyNumberFormat="1" applyFont="1" applyFill="1" applyBorder="1" applyAlignment="1" applyProtection="1">
      <alignment horizontal="left" wrapText="1"/>
      <protection/>
    </xf>
    <xf numFmtId="4" fontId="3" fillId="0" borderId="39" xfId="0" applyNumberFormat="1" applyFont="1" applyFill="1" applyBorder="1" applyAlignment="1" applyProtection="1">
      <alignment horizontal="center"/>
      <protection/>
    </xf>
    <xf numFmtId="4" fontId="3" fillId="0" borderId="4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" fontId="3" fillId="0" borderId="44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4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left" wrapText="1"/>
      <protection/>
    </xf>
    <xf numFmtId="0" fontId="1" fillId="0" borderId="44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horizontal="center"/>
      <protection/>
    </xf>
    <xf numFmtId="4" fontId="3" fillId="0" borderId="35" xfId="0" applyNumberFormat="1" applyFont="1" applyFill="1" applyBorder="1" applyAlignment="1" applyProtection="1">
      <alignment horizontal="center" vertical="center" wrapText="1"/>
      <protection/>
    </xf>
    <xf numFmtId="4" fontId="3" fillId="0" borderId="37" xfId="0" applyNumberFormat="1" applyFont="1" applyFill="1" applyBorder="1" applyAlignment="1" applyProtection="1">
      <alignment horizontal="center" vertical="center" wrapText="1"/>
      <protection/>
    </xf>
    <xf numFmtId="4" fontId="3" fillId="0" borderId="38" xfId="0" applyNumberFormat="1" applyFont="1" applyFill="1" applyBorder="1" applyAlignment="1" applyProtection="1">
      <alignment horizontal="center" vertical="center" wrapText="1"/>
      <protection/>
    </xf>
    <xf numFmtId="4" fontId="3" fillId="0" borderId="27" xfId="0" applyNumberFormat="1" applyFont="1" applyFill="1" applyBorder="1" applyAlignment="1" applyProtection="1">
      <alignment horizontal="center" vertical="center"/>
      <protection/>
    </xf>
    <xf numFmtId="4" fontId="3" fillId="0" borderId="47" xfId="0" applyNumberFormat="1" applyFont="1" applyFill="1" applyBorder="1" applyAlignment="1" applyProtection="1">
      <alignment horizontal="center" vertical="center"/>
      <protection/>
    </xf>
    <xf numFmtId="4" fontId="3" fillId="0" borderId="48" xfId="0" applyNumberFormat="1" applyFont="1" applyFill="1" applyBorder="1" applyAlignment="1" applyProtection="1">
      <alignment horizontal="center" vertical="center"/>
      <protection/>
    </xf>
    <xf numFmtId="4" fontId="3" fillId="0" borderId="49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4" fontId="3" fillId="0" borderId="50" xfId="0" applyNumberFormat="1" applyFont="1" applyFill="1" applyBorder="1" applyAlignment="1" applyProtection="1">
      <alignment horizontal="center" vertical="center"/>
      <protection/>
    </xf>
    <xf numFmtId="4" fontId="3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4" fontId="3" fillId="0" borderId="55" xfId="0" applyNumberFormat="1" applyFont="1" applyFill="1" applyBorder="1" applyAlignment="1" applyProtection="1">
      <alignment horizontal="center"/>
      <protection/>
    </xf>
    <xf numFmtId="4" fontId="3" fillId="0" borderId="56" xfId="0" applyNumberFormat="1" applyFont="1" applyFill="1" applyBorder="1" applyAlignment="1" applyProtection="1">
      <alignment horizontal="center"/>
      <protection/>
    </xf>
    <xf numFmtId="4" fontId="3" fillId="0" borderId="57" xfId="0" applyNumberFormat="1" applyFont="1" applyFill="1" applyBorder="1" applyAlignment="1" applyProtection="1">
      <alignment horizontal="center"/>
      <protection/>
    </xf>
    <xf numFmtId="4" fontId="3" fillId="0" borderId="52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Fill="1" applyBorder="1" applyAlignment="1" applyProtection="1">
      <alignment horizontal="center"/>
      <protection/>
    </xf>
    <xf numFmtId="4" fontId="3" fillId="0" borderId="53" xfId="0" applyNumberFormat="1" applyFont="1" applyFill="1" applyBorder="1" applyAlignment="1" applyProtection="1">
      <alignment horizontal="center"/>
      <protection/>
    </xf>
    <xf numFmtId="4" fontId="3" fillId="0" borderId="24" xfId="0" applyNumberFormat="1" applyFont="1" applyFill="1" applyBorder="1" applyAlignment="1" applyProtection="1">
      <alignment horizontal="center"/>
      <protection/>
    </xf>
    <xf numFmtId="4" fontId="3" fillId="0" borderId="5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2" fillId="34" borderId="58" xfId="0" applyNumberFormat="1" applyFont="1" applyFill="1" applyBorder="1" applyAlignment="1" applyProtection="1">
      <alignment horizont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59" xfId="0" applyNumberFormat="1" applyFont="1" applyFill="1" applyBorder="1" applyAlignment="1" applyProtection="1">
      <alignment/>
      <protection/>
    </xf>
    <xf numFmtId="49" fontId="3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64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39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66" xfId="0" applyNumberFormat="1" applyFont="1" applyFill="1" applyBorder="1" applyAlignment="1" applyProtection="1">
      <alignment horizontal="center"/>
      <protection/>
    </xf>
    <xf numFmtId="0" fontId="6" fillId="0" borderId="5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" fontId="3" fillId="0" borderId="67" xfId="0" applyNumberFormat="1" applyFont="1" applyFill="1" applyBorder="1" applyAlignment="1" applyProtection="1">
      <alignment horizontal="center" vertical="center"/>
      <protection/>
    </xf>
    <xf numFmtId="4" fontId="3" fillId="0" borderId="68" xfId="0" applyNumberFormat="1" applyFont="1" applyFill="1" applyBorder="1" applyAlignment="1" applyProtection="1">
      <alignment horizontal="center" vertical="center"/>
      <protection/>
    </xf>
    <xf numFmtId="4" fontId="3" fillId="0" borderId="46" xfId="0" applyNumberFormat="1" applyFont="1" applyFill="1" applyBorder="1" applyAlignment="1" applyProtection="1">
      <alignment horizontal="center" vertical="center"/>
      <protection/>
    </xf>
    <xf numFmtId="4" fontId="3" fillId="0" borderId="69" xfId="0" applyNumberFormat="1" applyFont="1" applyFill="1" applyBorder="1" applyAlignment="1" applyProtection="1">
      <alignment horizontal="center" vertical="center"/>
      <protection/>
    </xf>
    <xf numFmtId="4" fontId="3" fillId="0" borderId="70" xfId="0" applyNumberFormat="1" applyFont="1" applyFill="1" applyBorder="1" applyAlignment="1" applyProtection="1">
      <alignment horizontal="center" vertical="center"/>
      <protection/>
    </xf>
    <xf numFmtId="4" fontId="3" fillId="0" borderId="71" xfId="0" applyNumberFormat="1" applyFont="1" applyFill="1" applyBorder="1" applyAlignment="1" applyProtection="1">
      <alignment horizontal="center" vertical="center"/>
      <protection/>
    </xf>
    <xf numFmtId="4" fontId="3" fillId="0" borderId="72" xfId="0" applyNumberFormat="1" applyFont="1" applyFill="1" applyBorder="1" applyAlignment="1" applyProtection="1">
      <alignment horizontal="center" vertical="center"/>
      <protection/>
    </xf>
    <xf numFmtId="4" fontId="3" fillId="0" borderId="73" xfId="0" applyNumberFormat="1" applyFont="1" applyFill="1" applyBorder="1" applyAlignment="1" applyProtection="1">
      <alignment horizontal="center" vertical="center"/>
      <protection/>
    </xf>
    <xf numFmtId="4" fontId="3" fillId="0" borderId="74" xfId="0" applyNumberFormat="1" applyFont="1" applyFill="1" applyBorder="1" applyAlignment="1" applyProtection="1">
      <alignment horizontal="center" vertical="center"/>
      <protection/>
    </xf>
    <xf numFmtId="4" fontId="3" fillId="0" borderId="75" xfId="0" applyNumberFormat="1" applyFont="1" applyFill="1" applyBorder="1" applyAlignment="1" applyProtection="1">
      <alignment horizontal="center" vertical="center"/>
      <protection/>
    </xf>
    <xf numFmtId="4" fontId="3" fillId="0" borderId="35" xfId="0" applyNumberFormat="1" applyFont="1" applyFill="1" applyBorder="1" applyAlignment="1" applyProtection="1">
      <alignment horizontal="center" vertical="center"/>
      <protection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4" fontId="3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center"/>
      <protection/>
    </xf>
    <xf numFmtId="0" fontId="1" fillId="0" borderId="71" xfId="0" applyNumberFormat="1" applyFont="1" applyFill="1" applyBorder="1" applyAlignment="1" applyProtection="1">
      <alignment horizontal="center"/>
      <protection/>
    </xf>
    <xf numFmtId="0" fontId="1" fillId="0" borderId="6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7"/>
  <sheetViews>
    <sheetView tabSelected="1" view="pageBreakPreview" zoomScaleSheetLayoutView="100" zoomScalePageLayoutView="0" workbookViewId="0" topLeftCell="A100">
      <selection activeCell="B1" sqref="B1"/>
    </sheetView>
  </sheetViews>
  <sheetFormatPr defaultColWidth="7.7109375" defaultRowHeight="12.75"/>
  <cols>
    <col min="1" max="1" width="4.140625" style="1" customWidth="1"/>
    <col min="2" max="2" width="18.7109375" style="1" customWidth="1"/>
    <col min="3" max="3" width="7.00390625" style="1" customWidth="1"/>
    <col min="4" max="4" width="9.28125" style="2" customWidth="1"/>
    <col min="5" max="5" width="13.28125" style="1" customWidth="1"/>
    <col min="6" max="6" width="11.7109375" style="1" customWidth="1"/>
    <col min="7" max="7" width="15.140625" style="1" customWidth="1"/>
    <col min="8" max="8" width="11.57421875" style="1" customWidth="1"/>
    <col min="9" max="9" width="9.8515625" style="1" customWidth="1"/>
    <col min="10" max="10" width="4.140625" style="1" customWidth="1"/>
    <col min="11" max="11" width="3.140625" style="1" customWidth="1"/>
    <col min="12" max="12" width="11.421875" style="1" customWidth="1"/>
    <col min="13" max="13" width="11.7109375" style="1" customWidth="1"/>
    <col min="14" max="14" width="6.7109375" style="1" customWidth="1"/>
    <col min="15" max="15" width="6.421875" style="1" customWidth="1"/>
    <col min="16" max="16" width="5.28125" style="1" customWidth="1"/>
    <col min="17" max="17" width="10.140625" style="1" customWidth="1"/>
    <col min="18" max="16384" width="7.7109375" style="1" customWidth="1"/>
  </cols>
  <sheetData>
    <row r="1" spans="1:48" s="7" customFormat="1" ht="12.75">
      <c r="A1" s="3"/>
      <c r="B1" s="4" t="s">
        <v>81</v>
      </c>
      <c r="C1" s="3"/>
      <c r="D1" s="5"/>
      <c r="E1" s="3"/>
      <c r="F1" s="3"/>
      <c r="G1" s="3"/>
      <c r="H1" s="6"/>
      <c r="I1" s="3"/>
      <c r="J1" s="6"/>
      <c r="K1" s="3"/>
      <c r="L1" s="6"/>
      <c r="N1" s="3"/>
      <c r="O1" s="3"/>
      <c r="P1" s="3"/>
      <c r="Q1" s="3" t="s">
        <v>0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7" customFormat="1" ht="12.7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</row>
    <row r="3" spans="1:48" s="7" customFormat="1" ht="12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</row>
    <row r="4" spans="1:17" s="7" customFormat="1" ht="12.75" customHeight="1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/>
      <c r="H4" s="178" t="s">
        <v>7</v>
      </c>
      <c r="I4" s="178"/>
      <c r="J4" s="178"/>
      <c r="K4" s="178"/>
      <c r="L4" s="178"/>
      <c r="M4" s="178"/>
      <c r="N4" s="178"/>
      <c r="O4" s="178"/>
      <c r="P4" s="178"/>
      <c r="Q4" s="178"/>
    </row>
    <row r="5" spans="1:17" s="7" customFormat="1" ht="12.75" customHeight="1">
      <c r="A5" s="178"/>
      <c r="B5" s="178"/>
      <c r="C5" s="178"/>
      <c r="D5" s="178"/>
      <c r="E5" s="178"/>
      <c r="F5" s="178" t="s">
        <v>8</v>
      </c>
      <c r="G5" s="178" t="s">
        <v>9</v>
      </c>
      <c r="H5" s="178" t="s">
        <v>10</v>
      </c>
      <c r="I5" s="178"/>
      <c r="J5" s="178"/>
      <c r="K5" s="178"/>
      <c r="L5" s="178"/>
      <c r="M5" s="178"/>
      <c r="N5" s="178"/>
      <c r="O5" s="178"/>
      <c r="P5" s="178"/>
      <c r="Q5" s="178"/>
    </row>
    <row r="6" spans="1:17" s="7" customFormat="1" ht="12.75" customHeight="1">
      <c r="A6" s="178"/>
      <c r="B6" s="178"/>
      <c r="C6" s="178"/>
      <c r="D6" s="178"/>
      <c r="E6" s="178"/>
      <c r="F6" s="178"/>
      <c r="G6" s="178"/>
      <c r="H6" s="178" t="s">
        <v>11</v>
      </c>
      <c r="I6" s="178" t="s">
        <v>12</v>
      </c>
      <c r="J6" s="178"/>
      <c r="K6" s="178"/>
      <c r="L6" s="178"/>
      <c r="M6" s="178"/>
      <c r="N6" s="178"/>
      <c r="O6" s="178"/>
      <c r="P6" s="178"/>
      <c r="Q6" s="178"/>
    </row>
    <row r="7" spans="1:17" s="7" customFormat="1" ht="17.25" customHeight="1">
      <c r="A7" s="178"/>
      <c r="B7" s="178"/>
      <c r="C7" s="178"/>
      <c r="D7" s="178"/>
      <c r="E7" s="178"/>
      <c r="F7" s="178"/>
      <c r="G7" s="178"/>
      <c r="H7" s="178"/>
      <c r="I7" s="178" t="s">
        <v>13</v>
      </c>
      <c r="J7" s="178"/>
      <c r="K7" s="178"/>
      <c r="L7" s="178"/>
      <c r="M7" s="178" t="s">
        <v>14</v>
      </c>
      <c r="N7" s="178"/>
      <c r="O7" s="178"/>
      <c r="P7" s="178"/>
      <c r="Q7" s="178"/>
    </row>
    <row r="8" spans="1:17" s="7" customFormat="1" ht="12.75" customHeight="1">
      <c r="A8" s="178"/>
      <c r="B8" s="178"/>
      <c r="C8" s="178"/>
      <c r="D8" s="178"/>
      <c r="E8" s="178"/>
      <c r="F8" s="178"/>
      <c r="G8" s="178"/>
      <c r="H8" s="178"/>
      <c r="I8" s="178" t="s">
        <v>15</v>
      </c>
      <c r="J8" s="178" t="s">
        <v>16</v>
      </c>
      <c r="K8" s="178"/>
      <c r="L8" s="178"/>
      <c r="M8" s="178" t="s">
        <v>15</v>
      </c>
      <c r="N8" s="178" t="s">
        <v>16</v>
      </c>
      <c r="O8" s="178"/>
      <c r="P8" s="178"/>
      <c r="Q8" s="178"/>
    </row>
    <row r="9" spans="1:17" s="7" customFormat="1" ht="69" customHeight="1">
      <c r="A9" s="178"/>
      <c r="B9" s="178"/>
      <c r="C9" s="178"/>
      <c r="D9" s="178"/>
      <c r="E9" s="178"/>
      <c r="F9" s="178"/>
      <c r="G9" s="178"/>
      <c r="H9" s="178"/>
      <c r="I9" s="178"/>
      <c r="J9" s="10" t="s">
        <v>17</v>
      </c>
      <c r="K9" s="10" t="s">
        <v>18</v>
      </c>
      <c r="L9" s="10" t="s">
        <v>19</v>
      </c>
      <c r="M9" s="178"/>
      <c r="N9" s="9" t="s">
        <v>20</v>
      </c>
      <c r="O9" s="9" t="s">
        <v>17</v>
      </c>
      <c r="P9" s="9" t="s">
        <v>18</v>
      </c>
      <c r="Q9" s="10" t="s">
        <v>21</v>
      </c>
    </row>
    <row r="10" spans="1:17" s="13" customFormat="1" ht="12.75">
      <c r="A10" s="11"/>
      <c r="B10" s="11"/>
      <c r="C10" s="11"/>
      <c r="D10" s="12"/>
      <c r="E10" s="11" t="s">
        <v>22</v>
      </c>
      <c r="F10" s="11"/>
      <c r="G10" s="12"/>
      <c r="H10" s="12" t="s">
        <v>23</v>
      </c>
      <c r="I10" s="11" t="s">
        <v>24</v>
      </c>
      <c r="J10" s="11"/>
      <c r="K10" s="11"/>
      <c r="L10" s="11"/>
      <c r="M10" s="11" t="s">
        <v>25</v>
      </c>
      <c r="N10" s="11"/>
      <c r="O10" s="11"/>
      <c r="P10" s="11"/>
      <c r="Q10" s="11"/>
    </row>
    <row r="11" spans="1:50" s="15" customFormat="1" ht="12.75">
      <c r="A11" s="14">
        <v>1</v>
      </c>
      <c r="B11" s="12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2">
        <v>8</v>
      </c>
      <c r="I11" s="12">
        <v>9</v>
      </c>
      <c r="J11" s="11">
        <v>10</v>
      </c>
      <c r="K11" s="11">
        <v>11</v>
      </c>
      <c r="L11" s="12">
        <v>12</v>
      </c>
      <c r="M11" s="12">
        <v>13</v>
      </c>
      <c r="N11" s="12">
        <v>14</v>
      </c>
      <c r="O11" s="11">
        <v>15</v>
      </c>
      <c r="P11" s="11">
        <v>16</v>
      </c>
      <c r="Q11" s="12">
        <v>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5" customFormat="1" ht="12.75" customHeight="1">
      <c r="A12" s="16"/>
      <c r="B12" s="177" t="s">
        <v>26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15" customFormat="1" ht="94.5" customHeight="1">
      <c r="A13" s="175" t="s">
        <v>27</v>
      </c>
      <c r="B13" s="17" t="s">
        <v>28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15" customFormat="1" ht="32.25">
      <c r="A14" s="175"/>
      <c r="B14" s="10" t="s">
        <v>29</v>
      </c>
      <c r="C14" s="18"/>
      <c r="D14" s="19" t="s">
        <v>30</v>
      </c>
      <c r="E14" s="20">
        <f>F14+G14</f>
        <v>520176.47</v>
      </c>
      <c r="F14" s="20">
        <f>F15</f>
        <v>78026.47</v>
      </c>
      <c r="G14" s="20">
        <f>G15</f>
        <v>442150</v>
      </c>
      <c r="H14" s="20">
        <f>E18</f>
        <v>44058.07</v>
      </c>
      <c r="I14" s="20">
        <f>F18</f>
        <v>6513.62</v>
      </c>
      <c r="J14" s="20"/>
      <c r="K14" s="20"/>
      <c r="L14" s="20">
        <f>F18</f>
        <v>6513.62</v>
      </c>
      <c r="M14" s="20">
        <f>G18</f>
        <v>37544.45</v>
      </c>
      <c r="N14" s="21"/>
      <c r="O14" s="21"/>
      <c r="P14" s="21"/>
      <c r="Q14" s="20">
        <f>G18</f>
        <v>37544.45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15" customFormat="1" ht="12.75">
      <c r="A15" s="175"/>
      <c r="B15" s="22" t="s">
        <v>31</v>
      </c>
      <c r="C15" s="107"/>
      <c r="D15" s="107"/>
      <c r="E15" s="20">
        <f>F15+G15</f>
        <v>520176.47</v>
      </c>
      <c r="F15" s="20">
        <f>F16+F17+F18</f>
        <v>78026.47</v>
      </c>
      <c r="G15" s="20">
        <f>G16+G17+G18</f>
        <v>442150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15" customFormat="1" ht="12.75">
      <c r="A16" s="175"/>
      <c r="B16" s="22" t="s">
        <v>32</v>
      </c>
      <c r="C16" s="107"/>
      <c r="D16" s="107"/>
      <c r="E16" s="20">
        <f>F16+G16</f>
        <v>193595.36999999997</v>
      </c>
      <c r="F16" s="21">
        <f>78200-49122.04</f>
        <v>29077.96</v>
      </c>
      <c r="G16" s="20">
        <f>442150-277632.59</f>
        <v>164517.40999999997</v>
      </c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15" customFormat="1" ht="12.75">
      <c r="A17" s="175"/>
      <c r="B17" s="22" t="s">
        <v>33</v>
      </c>
      <c r="C17" s="107"/>
      <c r="D17" s="107"/>
      <c r="E17" s="20">
        <f>F17+G17</f>
        <v>282523.03</v>
      </c>
      <c r="F17" s="21">
        <v>42434.89</v>
      </c>
      <c r="G17" s="20">
        <v>240088.14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15" customFormat="1" ht="13.5" customHeight="1">
      <c r="A18" s="175"/>
      <c r="B18" s="25" t="s">
        <v>34</v>
      </c>
      <c r="C18" s="107"/>
      <c r="D18" s="107"/>
      <c r="E18" s="21">
        <f>F18+G18</f>
        <v>44058.07</v>
      </c>
      <c r="F18" s="21">
        <f>6687.15-173.53</f>
        <v>6513.62</v>
      </c>
      <c r="G18" s="21">
        <v>37544.45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15" customFormat="1" ht="114.75" customHeight="1">
      <c r="A19" s="174" t="s">
        <v>35</v>
      </c>
      <c r="B19" s="26" t="s">
        <v>36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15" customFormat="1" ht="30.75" customHeight="1">
      <c r="A20" s="174"/>
      <c r="B20" s="27" t="s">
        <v>37</v>
      </c>
      <c r="C20" s="28"/>
      <c r="D20" s="29" t="s">
        <v>38</v>
      </c>
      <c r="E20" s="30">
        <f>E21</f>
        <v>931950</v>
      </c>
      <c r="F20" s="30">
        <f>F21</f>
        <v>139792.5</v>
      </c>
      <c r="G20" s="30">
        <f>G21</f>
        <v>792157.5</v>
      </c>
      <c r="H20" s="30">
        <f>I20+M20</f>
        <v>231015</v>
      </c>
      <c r="I20" s="30">
        <f>F24</f>
        <v>34652.25</v>
      </c>
      <c r="J20" s="30"/>
      <c r="K20" s="30"/>
      <c r="L20" s="30">
        <f>I20</f>
        <v>34652.25</v>
      </c>
      <c r="M20" s="30">
        <f>G24</f>
        <v>196362.75</v>
      </c>
      <c r="N20" s="31"/>
      <c r="O20" s="31"/>
      <c r="P20" s="31"/>
      <c r="Q20" s="30">
        <f>M20</f>
        <v>196362.75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15" customFormat="1" ht="12.75">
      <c r="A21" s="174"/>
      <c r="B21" s="32" t="s">
        <v>31</v>
      </c>
      <c r="C21" s="172"/>
      <c r="D21" s="172"/>
      <c r="E21" s="20">
        <f>E22+E24+E23</f>
        <v>931950</v>
      </c>
      <c r="F21" s="20">
        <f>F22+F24+F23</f>
        <v>139792.5</v>
      </c>
      <c r="G21" s="20">
        <f>G22+G24+G23</f>
        <v>792157.5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5" customFormat="1" ht="12.75">
      <c r="A22" s="174"/>
      <c r="B22" s="32" t="s">
        <v>32</v>
      </c>
      <c r="C22" s="172"/>
      <c r="D22" s="172"/>
      <c r="E22" s="20">
        <f>F22+G22</f>
        <v>188590.47</v>
      </c>
      <c r="F22" s="20">
        <f>36210-7921.43</f>
        <v>28288.57</v>
      </c>
      <c r="G22" s="20">
        <f>205190-44888.1</f>
        <v>160301.9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5" customFormat="1" ht="12.75">
      <c r="A23" s="174"/>
      <c r="B23" s="32" t="s">
        <v>33</v>
      </c>
      <c r="C23" s="172"/>
      <c r="D23" s="172"/>
      <c r="E23" s="20">
        <f>F23+G23</f>
        <v>512344.52999999997</v>
      </c>
      <c r="F23" s="20">
        <v>76851.68</v>
      </c>
      <c r="G23" s="20">
        <v>435492.85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5" customFormat="1" ht="12.75">
      <c r="A24" s="174"/>
      <c r="B24" s="33" t="s">
        <v>34</v>
      </c>
      <c r="C24" s="172"/>
      <c r="D24" s="172"/>
      <c r="E24" s="20">
        <f>F24+G24</f>
        <v>231015</v>
      </c>
      <c r="F24" s="21">
        <v>34652.25</v>
      </c>
      <c r="G24" s="20">
        <v>196362.75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17" ht="82.5" customHeight="1">
      <c r="A25" s="132" t="s">
        <v>39</v>
      </c>
      <c r="B25" s="34" t="s">
        <v>40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ht="21.75">
      <c r="A26" s="132"/>
      <c r="B26" s="10" t="s">
        <v>41</v>
      </c>
      <c r="C26" s="28"/>
      <c r="D26" s="29" t="s">
        <v>38</v>
      </c>
      <c r="E26" s="30">
        <f>E27</f>
        <v>369394</v>
      </c>
      <c r="F26" s="30">
        <f>F27</f>
        <v>55409.100000000006</v>
      </c>
      <c r="G26" s="30">
        <f>G27</f>
        <v>313984.9</v>
      </c>
      <c r="H26" s="30">
        <f>I26+M26</f>
        <v>283265.6</v>
      </c>
      <c r="I26" s="30">
        <f>F29</f>
        <v>42489.73</v>
      </c>
      <c r="J26" s="30"/>
      <c r="K26" s="30"/>
      <c r="L26" s="30">
        <f>I26</f>
        <v>42489.73</v>
      </c>
      <c r="M26" s="30">
        <f>G29</f>
        <v>240775.87</v>
      </c>
      <c r="N26" s="31"/>
      <c r="O26" s="31"/>
      <c r="P26" s="31"/>
      <c r="Q26" s="30">
        <f>M26</f>
        <v>240775.87</v>
      </c>
    </row>
    <row r="27" spans="1:17" ht="12.75">
      <c r="A27" s="132"/>
      <c r="B27" s="22" t="s">
        <v>31</v>
      </c>
      <c r="C27" s="172"/>
      <c r="D27" s="172"/>
      <c r="E27" s="20">
        <f>E28+E29</f>
        <v>369394</v>
      </c>
      <c r="F27" s="20">
        <f>F28+F29</f>
        <v>55409.100000000006</v>
      </c>
      <c r="G27" s="20">
        <f>G28+G29</f>
        <v>313984.9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1:17" ht="12.75">
      <c r="A28" s="132"/>
      <c r="B28" s="22" t="s">
        <v>33</v>
      </c>
      <c r="C28" s="172"/>
      <c r="D28" s="172"/>
      <c r="E28" s="20">
        <f>F28+G28</f>
        <v>86128.4</v>
      </c>
      <c r="F28" s="20">
        <v>12919.37</v>
      </c>
      <c r="G28" s="20">
        <v>73209.03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7" ht="12.75">
      <c r="A29" s="132"/>
      <c r="B29" s="25" t="s">
        <v>34</v>
      </c>
      <c r="C29" s="172"/>
      <c r="D29" s="172"/>
      <c r="E29" s="20">
        <f>F29+G29</f>
        <v>283265.6</v>
      </c>
      <c r="F29" s="21">
        <v>42489.73</v>
      </c>
      <c r="G29" s="20">
        <v>240775.87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1:17" ht="120.75" customHeight="1">
      <c r="A30" s="132" t="s">
        <v>42</v>
      </c>
      <c r="B30" s="34" t="s">
        <v>36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ht="21.75">
      <c r="A31" s="132"/>
      <c r="B31" s="35" t="s">
        <v>43</v>
      </c>
      <c r="C31" s="24"/>
      <c r="D31" s="36" t="s">
        <v>38</v>
      </c>
      <c r="E31" s="20">
        <f>F31+G31</f>
        <v>200304</v>
      </c>
      <c r="F31" s="21">
        <f>F32</f>
        <v>30045.6</v>
      </c>
      <c r="G31" s="20">
        <f>G32</f>
        <v>170258.4</v>
      </c>
      <c r="H31" s="37">
        <f>E31</f>
        <v>200304</v>
      </c>
      <c r="I31" s="37">
        <f>F31</f>
        <v>30045.6</v>
      </c>
      <c r="J31" s="37"/>
      <c r="K31" s="37"/>
      <c r="L31" s="37">
        <f>F31</f>
        <v>30045.6</v>
      </c>
      <c r="M31" s="37">
        <f>G31</f>
        <v>170258.4</v>
      </c>
      <c r="N31" s="37"/>
      <c r="O31" s="37"/>
      <c r="P31" s="37"/>
      <c r="Q31" s="37">
        <f>G31</f>
        <v>170258.4</v>
      </c>
    </row>
    <row r="32" spans="1:17" ht="12.75">
      <c r="A32" s="132"/>
      <c r="B32" s="25" t="s">
        <v>31</v>
      </c>
      <c r="C32" s="107"/>
      <c r="D32" s="107"/>
      <c r="E32" s="20">
        <f>F32+G32</f>
        <v>200304</v>
      </c>
      <c r="F32" s="21">
        <f>F33</f>
        <v>30045.6</v>
      </c>
      <c r="G32" s="20">
        <f>G33</f>
        <v>170258.4</v>
      </c>
      <c r="H32" s="164"/>
      <c r="I32" s="164"/>
      <c r="J32" s="164"/>
      <c r="K32" s="164"/>
      <c r="L32" s="164"/>
      <c r="M32" s="165"/>
      <c r="N32" s="165"/>
      <c r="O32" s="165"/>
      <c r="P32" s="165"/>
      <c r="Q32" s="165"/>
    </row>
    <row r="33" spans="1:17" ht="12.75">
      <c r="A33" s="132"/>
      <c r="B33" s="25" t="s">
        <v>34</v>
      </c>
      <c r="C33" s="107"/>
      <c r="D33" s="107"/>
      <c r="E33" s="20">
        <v>200304</v>
      </c>
      <c r="F33" s="21">
        <v>30045.6</v>
      </c>
      <c r="G33" s="20">
        <v>170258.4</v>
      </c>
      <c r="H33" s="164"/>
      <c r="I33" s="164"/>
      <c r="J33" s="164"/>
      <c r="K33" s="164"/>
      <c r="L33" s="164"/>
      <c r="M33" s="165"/>
      <c r="N33" s="165"/>
      <c r="O33" s="165"/>
      <c r="P33" s="165"/>
      <c r="Q33" s="165"/>
    </row>
    <row r="34" spans="1:17" ht="21">
      <c r="A34" s="132" t="s">
        <v>44</v>
      </c>
      <c r="B34" s="17" t="s">
        <v>45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ht="33">
      <c r="A35" s="132"/>
      <c r="B35" s="35" t="s">
        <v>46</v>
      </c>
      <c r="C35" s="24"/>
      <c r="D35" s="24" t="s">
        <v>38</v>
      </c>
      <c r="E35" s="20">
        <f>E36</f>
        <v>3750.46</v>
      </c>
      <c r="F35" s="21">
        <v>0</v>
      </c>
      <c r="G35" s="20">
        <f>G36</f>
        <v>3750.46</v>
      </c>
      <c r="H35" s="37">
        <f>E35</f>
        <v>3750.46</v>
      </c>
      <c r="I35" s="37">
        <v>0</v>
      </c>
      <c r="J35" s="37"/>
      <c r="K35" s="37"/>
      <c r="L35" s="37">
        <v>0</v>
      </c>
      <c r="M35" s="37">
        <f>G35</f>
        <v>3750.46</v>
      </c>
      <c r="N35" s="37"/>
      <c r="O35" s="37"/>
      <c r="P35" s="37"/>
      <c r="Q35" s="37">
        <f>H35</f>
        <v>3750.46</v>
      </c>
    </row>
    <row r="36" spans="1:17" ht="12.75">
      <c r="A36" s="132"/>
      <c r="B36" s="25" t="s">
        <v>31</v>
      </c>
      <c r="C36" s="107"/>
      <c r="D36" s="107"/>
      <c r="E36" s="20">
        <v>3750.46</v>
      </c>
      <c r="F36" s="21">
        <v>0</v>
      </c>
      <c r="G36" s="20">
        <v>3750.46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 ht="12.75">
      <c r="A37" s="132"/>
      <c r="B37" s="25" t="s">
        <v>34</v>
      </c>
      <c r="C37" s="107"/>
      <c r="D37" s="107"/>
      <c r="E37" s="20">
        <f>E36</f>
        <v>3750.46</v>
      </c>
      <c r="F37" s="21">
        <v>0</v>
      </c>
      <c r="G37" s="20">
        <f>G36</f>
        <v>3750.46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 ht="32.25">
      <c r="A38" s="132" t="s">
        <v>47</v>
      </c>
      <c r="B38" s="38" t="s">
        <v>48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ht="22.5">
      <c r="A39" s="132"/>
      <c r="B39" s="39" t="s">
        <v>49</v>
      </c>
      <c r="C39" s="23"/>
      <c r="D39" s="24" t="s">
        <v>50</v>
      </c>
      <c r="E39" s="20">
        <v>340374.18</v>
      </c>
      <c r="F39" s="21">
        <v>0</v>
      </c>
      <c r="G39" s="20">
        <v>340374.18</v>
      </c>
      <c r="H39" s="37">
        <f>M39+I39</f>
        <v>180676.59</v>
      </c>
      <c r="I39" s="37">
        <f>F41</f>
        <v>0</v>
      </c>
      <c r="J39" s="37"/>
      <c r="K39" s="37"/>
      <c r="L39" s="37">
        <f>F41</f>
        <v>0</v>
      </c>
      <c r="M39" s="37">
        <f>G41</f>
        <v>180676.59</v>
      </c>
      <c r="N39" s="37"/>
      <c r="O39" s="37"/>
      <c r="P39" s="37"/>
      <c r="Q39" s="37">
        <f>G41</f>
        <v>180676.59</v>
      </c>
    </row>
    <row r="40" spans="1:17" ht="12.75">
      <c r="A40" s="132"/>
      <c r="B40" s="22" t="s">
        <v>31</v>
      </c>
      <c r="C40" s="107"/>
      <c r="D40" s="107"/>
      <c r="E40" s="20">
        <f>E41+E42+E48</f>
        <v>340374.18</v>
      </c>
      <c r="F40" s="20">
        <f>F41+F42+F48</f>
        <v>0</v>
      </c>
      <c r="G40" s="20">
        <f>G41+G42+G48</f>
        <v>340374.18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ht="12.75">
      <c r="A41" s="132"/>
      <c r="B41" s="25" t="s">
        <v>34</v>
      </c>
      <c r="C41" s="107"/>
      <c r="D41" s="107"/>
      <c r="E41" s="20">
        <v>180676.59</v>
      </c>
      <c r="F41" s="21">
        <v>0</v>
      </c>
      <c r="G41" s="20">
        <v>180676.59</v>
      </c>
      <c r="H41" s="165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1:17" ht="12.75">
      <c r="A42" s="132"/>
      <c r="B42" s="25">
        <v>2012</v>
      </c>
      <c r="C42" s="170"/>
      <c r="D42" s="170"/>
      <c r="E42" s="48">
        <v>159697.59</v>
      </c>
      <c r="F42" s="49">
        <v>0</v>
      </c>
      <c r="G42" s="48">
        <v>159697.59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32.25">
      <c r="A43" s="167" t="s">
        <v>52</v>
      </c>
      <c r="B43" s="90" t="s">
        <v>48</v>
      </c>
      <c r="C43" s="190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2"/>
    </row>
    <row r="44" spans="1:17" ht="65.25">
      <c r="A44" s="168"/>
      <c r="B44" s="89" t="s">
        <v>77</v>
      </c>
      <c r="C44" s="68"/>
      <c r="D44" s="91" t="s">
        <v>38</v>
      </c>
      <c r="E44" s="77">
        <v>167540.69</v>
      </c>
      <c r="F44" s="82">
        <v>0</v>
      </c>
      <c r="G44" s="77">
        <v>167540.69</v>
      </c>
      <c r="H44" s="77">
        <f>E46</f>
        <v>14116.23</v>
      </c>
      <c r="I44" s="77">
        <v>0</v>
      </c>
      <c r="J44" s="77"/>
      <c r="K44" s="77"/>
      <c r="L44" s="77">
        <v>0</v>
      </c>
      <c r="M44" s="77">
        <f>G46</f>
        <v>14116.23</v>
      </c>
      <c r="N44" s="77"/>
      <c r="O44" s="77"/>
      <c r="P44" s="77"/>
      <c r="Q44" s="77">
        <f>G46</f>
        <v>14116.23</v>
      </c>
    </row>
    <row r="45" spans="1:17" ht="12.75">
      <c r="A45" s="168"/>
      <c r="B45" s="87" t="s">
        <v>31</v>
      </c>
      <c r="C45" s="123"/>
      <c r="D45" s="123"/>
      <c r="E45" s="77">
        <v>167540.69</v>
      </c>
      <c r="F45" s="82">
        <v>0</v>
      </c>
      <c r="G45" s="77">
        <v>167540.69</v>
      </c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12.75">
      <c r="A46" s="168"/>
      <c r="B46" s="87" t="s">
        <v>34</v>
      </c>
      <c r="C46" s="123"/>
      <c r="D46" s="123"/>
      <c r="E46" s="77">
        <v>14116.23</v>
      </c>
      <c r="F46" s="82">
        <v>0</v>
      </c>
      <c r="G46" s="77">
        <v>14116.23</v>
      </c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ht="12.75">
      <c r="A47" s="169"/>
      <c r="B47" s="87" t="s">
        <v>51</v>
      </c>
      <c r="C47" s="123"/>
      <c r="D47" s="123"/>
      <c r="E47" s="77">
        <v>153424.46</v>
      </c>
      <c r="F47" s="82">
        <v>0</v>
      </c>
      <c r="G47" s="77">
        <v>153424.46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32.25">
      <c r="A48" s="167" t="s">
        <v>56</v>
      </c>
      <c r="B48" s="38" t="s">
        <v>53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</row>
    <row r="49" spans="1:17" ht="33">
      <c r="A49" s="168"/>
      <c r="B49" s="39" t="s">
        <v>54</v>
      </c>
      <c r="C49" s="23"/>
      <c r="D49" s="24" t="s">
        <v>50</v>
      </c>
      <c r="E49" s="20">
        <f>E50</f>
        <v>60193.5</v>
      </c>
      <c r="F49" s="21">
        <v>0</v>
      </c>
      <c r="G49" s="20">
        <f>G50</f>
        <v>60193.5</v>
      </c>
      <c r="H49" s="37">
        <f>M49+I49</f>
        <v>20064.5</v>
      </c>
      <c r="I49" s="37">
        <f>F51</f>
        <v>0</v>
      </c>
      <c r="J49" s="37"/>
      <c r="K49" s="37"/>
      <c r="L49" s="37">
        <f>F51</f>
        <v>0</v>
      </c>
      <c r="M49" s="37">
        <f>G51</f>
        <v>20064.5</v>
      </c>
      <c r="N49" s="37"/>
      <c r="O49" s="37"/>
      <c r="P49" s="37"/>
      <c r="Q49" s="37">
        <f>G51</f>
        <v>20064.5</v>
      </c>
    </row>
    <row r="50" spans="1:17" ht="12.75">
      <c r="A50" s="168"/>
      <c r="B50" s="22" t="s">
        <v>31</v>
      </c>
      <c r="C50" s="107"/>
      <c r="D50" s="107"/>
      <c r="E50" s="20">
        <f>E51+E52+E53</f>
        <v>60193.5</v>
      </c>
      <c r="F50" s="20">
        <f>F51+F52+F53</f>
        <v>0</v>
      </c>
      <c r="G50" s="20">
        <f>G51+G52+G53</f>
        <v>60193.5</v>
      </c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2.75">
      <c r="A51" s="168"/>
      <c r="B51" s="25" t="s">
        <v>34</v>
      </c>
      <c r="C51" s="107"/>
      <c r="D51" s="107"/>
      <c r="E51" s="20">
        <v>20064.5</v>
      </c>
      <c r="F51" s="21">
        <v>0</v>
      </c>
      <c r="G51" s="20">
        <v>20064.5</v>
      </c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ht="12.75">
      <c r="A52" s="168"/>
      <c r="B52" s="25" t="s">
        <v>51</v>
      </c>
      <c r="C52" s="107"/>
      <c r="D52" s="107"/>
      <c r="E52" s="20">
        <v>36116.1</v>
      </c>
      <c r="F52" s="21">
        <v>0</v>
      </c>
      <c r="G52" s="20">
        <v>36116.1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2.75">
      <c r="A53" s="169"/>
      <c r="B53" s="25" t="s">
        <v>55</v>
      </c>
      <c r="C53" s="107"/>
      <c r="D53" s="107"/>
      <c r="E53" s="20">
        <v>4012.9</v>
      </c>
      <c r="F53" s="21">
        <v>0</v>
      </c>
      <c r="G53" s="20">
        <v>4012.9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 ht="105">
      <c r="A54" s="181" t="s">
        <v>60</v>
      </c>
      <c r="B54" s="34" t="s">
        <v>40</v>
      </c>
      <c r="C54" s="187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9"/>
    </row>
    <row r="55" spans="1:17" ht="21.75">
      <c r="A55" s="181"/>
      <c r="B55" s="94" t="s">
        <v>41</v>
      </c>
      <c r="C55" s="68"/>
      <c r="D55" s="98" t="s">
        <v>38</v>
      </c>
      <c r="E55" s="77">
        <f>E56</f>
        <v>716844</v>
      </c>
      <c r="F55" s="77">
        <f>F56</f>
        <v>107526.6</v>
      </c>
      <c r="G55" s="77">
        <f>G56</f>
        <v>609317.4</v>
      </c>
      <c r="H55" s="77">
        <f>I55+M55</f>
        <v>221169</v>
      </c>
      <c r="I55" s="77">
        <f>L55</f>
        <v>33174.5</v>
      </c>
      <c r="J55" s="77"/>
      <c r="K55" s="77"/>
      <c r="L55" s="77">
        <f>F57</f>
        <v>33174.5</v>
      </c>
      <c r="M55" s="77">
        <f>Q55</f>
        <v>187994.5</v>
      </c>
      <c r="N55" s="77"/>
      <c r="O55" s="77"/>
      <c r="P55" s="77"/>
      <c r="Q55" s="77">
        <f>G57</f>
        <v>187994.5</v>
      </c>
    </row>
    <row r="56" spans="1:17" ht="12.75">
      <c r="A56" s="181"/>
      <c r="B56" s="95" t="s">
        <v>31</v>
      </c>
      <c r="C56" s="183"/>
      <c r="D56" s="184"/>
      <c r="E56" s="77">
        <f>F56+G56</f>
        <v>716844</v>
      </c>
      <c r="F56" s="82">
        <f>F57+F58+F59</f>
        <v>107526.6</v>
      </c>
      <c r="G56" s="77">
        <f>G57+G58+G59</f>
        <v>609317.4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81"/>
      <c r="B57" s="95" t="s">
        <v>34</v>
      </c>
      <c r="C57" s="112"/>
      <c r="D57" s="125"/>
      <c r="E57" s="77">
        <f>F57+G57</f>
        <v>221169</v>
      </c>
      <c r="F57" s="82">
        <v>33174.5</v>
      </c>
      <c r="G57" s="77">
        <v>187994.5</v>
      </c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81"/>
      <c r="B58" s="96" t="s">
        <v>51</v>
      </c>
      <c r="C58" s="112"/>
      <c r="D58" s="125"/>
      <c r="E58" s="77">
        <f>F58+G58</f>
        <v>330235</v>
      </c>
      <c r="F58" s="82">
        <v>49536.1</v>
      </c>
      <c r="G58" s="77">
        <v>280698.9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82"/>
      <c r="B59" s="97" t="s">
        <v>55</v>
      </c>
      <c r="C59" s="185"/>
      <c r="D59" s="186"/>
      <c r="E59" s="77">
        <f>F59+G59</f>
        <v>165440</v>
      </c>
      <c r="F59" s="82">
        <v>24816</v>
      </c>
      <c r="G59" s="77">
        <v>140624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62.25" customHeight="1">
      <c r="A60" s="131" t="s">
        <v>63</v>
      </c>
      <c r="B60" s="103" t="s">
        <v>72</v>
      </c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25"/>
    </row>
    <row r="61" spans="1:17" ht="12.75">
      <c r="A61" s="131"/>
      <c r="B61" s="103"/>
      <c r="C61" s="108" t="s">
        <v>31</v>
      </c>
      <c r="D61" s="108"/>
      <c r="E61" s="120" t="s">
        <v>79</v>
      </c>
      <c r="F61" s="88">
        <v>49785.99</v>
      </c>
      <c r="G61" s="118"/>
      <c r="H61" s="113"/>
      <c r="I61" s="113"/>
      <c r="J61" s="113"/>
      <c r="K61" s="113"/>
      <c r="L61" s="113"/>
      <c r="M61" s="113"/>
      <c r="N61" s="113"/>
      <c r="O61" s="113"/>
      <c r="P61" s="113"/>
      <c r="Q61" s="125"/>
    </row>
    <row r="62" spans="1:17" ht="12.75">
      <c r="A62" s="131"/>
      <c r="B62" s="103"/>
      <c r="C62" s="108" t="s">
        <v>34</v>
      </c>
      <c r="D62" s="108"/>
      <c r="E62" s="121"/>
      <c r="F62" s="88">
        <v>6560</v>
      </c>
      <c r="G62" s="118"/>
      <c r="H62" s="113"/>
      <c r="I62" s="113"/>
      <c r="J62" s="113"/>
      <c r="K62" s="113"/>
      <c r="L62" s="113"/>
      <c r="M62" s="113"/>
      <c r="N62" s="113"/>
      <c r="O62" s="113"/>
      <c r="P62" s="113"/>
      <c r="Q62" s="125"/>
    </row>
    <row r="63" spans="1:17" ht="12.75">
      <c r="A63" s="131"/>
      <c r="B63" s="103"/>
      <c r="C63" s="108" t="s">
        <v>51</v>
      </c>
      <c r="D63" s="108"/>
      <c r="E63" s="121"/>
      <c r="F63" s="88">
        <v>29465.99</v>
      </c>
      <c r="G63" s="118"/>
      <c r="H63" s="113"/>
      <c r="I63" s="113"/>
      <c r="J63" s="113"/>
      <c r="K63" s="113"/>
      <c r="L63" s="113"/>
      <c r="M63" s="113"/>
      <c r="N63" s="113"/>
      <c r="O63" s="113"/>
      <c r="P63" s="113"/>
      <c r="Q63" s="125"/>
    </row>
    <row r="64" spans="1:17" ht="12.75">
      <c r="A64" s="131"/>
      <c r="B64" s="104"/>
      <c r="C64" s="108" t="s">
        <v>55</v>
      </c>
      <c r="D64" s="108"/>
      <c r="E64" s="122"/>
      <c r="F64" s="88">
        <v>13760</v>
      </c>
      <c r="G64" s="196"/>
      <c r="H64" s="188"/>
      <c r="I64" s="188"/>
      <c r="J64" s="188"/>
      <c r="K64" s="188"/>
      <c r="L64" s="188"/>
      <c r="M64" s="188"/>
      <c r="N64" s="188"/>
      <c r="O64" s="188"/>
      <c r="P64" s="188"/>
      <c r="Q64" s="186"/>
    </row>
    <row r="65" spans="1:17" ht="33">
      <c r="A65" s="131"/>
      <c r="B65" s="72" t="s">
        <v>73</v>
      </c>
      <c r="C65" s="83"/>
      <c r="D65" s="92" t="s">
        <v>38</v>
      </c>
      <c r="E65" s="84">
        <f>E66</f>
        <v>340692.32999999996</v>
      </c>
      <c r="F65" s="84">
        <f>F66</f>
        <v>8785.76</v>
      </c>
      <c r="G65" s="20">
        <f>G66</f>
        <v>331906.56999999995</v>
      </c>
      <c r="H65" s="93">
        <f>I65+M65</f>
        <v>41919.719999999994</v>
      </c>
      <c r="I65" s="82">
        <f>J65+K65+L65</f>
        <v>1081.02</v>
      </c>
      <c r="J65" s="82"/>
      <c r="K65" s="82"/>
      <c r="L65" s="82">
        <f>F67</f>
        <v>1081.02</v>
      </c>
      <c r="M65" s="82">
        <f>N65+O65+P65+Q65</f>
        <v>40838.7</v>
      </c>
      <c r="N65" s="82"/>
      <c r="O65" s="82"/>
      <c r="P65" s="82"/>
      <c r="Q65" s="82">
        <f>G67</f>
        <v>40838.7</v>
      </c>
    </row>
    <row r="66" spans="1:17" ht="12.75">
      <c r="A66" s="131"/>
      <c r="B66" s="69" t="s">
        <v>31</v>
      </c>
      <c r="C66" s="133"/>
      <c r="D66" s="127"/>
      <c r="E66" s="64">
        <f>F66+G66</f>
        <v>340692.32999999996</v>
      </c>
      <c r="F66" s="65">
        <f>F67+F68+F69</f>
        <v>8785.76</v>
      </c>
      <c r="G66" s="70">
        <f>G67+G68+G69</f>
        <v>331906.56999999995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31"/>
      <c r="B67" s="69" t="s">
        <v>34</v>
      </c>
      <c r="C67" s="113"/>
      <c r="D67" s="128"/>
      <c r="E67" s="64">
        <f>F67+G67</f>
        <v>41919.719999999994</v>
      </c>
      <c r="F67" s="65">
        <v>1081.02</v>
      </c>
      <c r="G67" s="67">
        <v>40838.7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31"/>
      <c r="B68" s="69" t="s">
        <v>51</v>
      </c>
      <c r="C68" s="113"/>
      <c r="D68" s="128"/>
      <c r="E68" s="64">
        <f>F68+G68</f>
        <v>175213.17</v>
      </c>
      <c r="F68" s="65">
        <v>4518.39</v>
      </c>
      <c r="G68" s="67">
        <v>170694.78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32"/>
      <c r="B69" s="69" t="s">
        <v>55</v>
      </c>
      <c r="C69" s="134"/>
      <c r="D69" s="130"/>
      <c r="E69" s="20">
        <f>F69+G69</f>
        <v>123559.44</v>
      </c>
      <c r="F69" s="80">
        <v>3186.35</v>
      </c>
      <c r="G69" s="81">
        <v>120373.09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48" customHeight="1">
      <c r="A70" s="109" t="s">
        <v>65</v>
      </c>
      <c r="B70" s="117" t="s">
        <v>72</v>
      </c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25"/>
    </row>
    <row r="71" spans="1:17" ht="15.75" customHeight="1">
      <c r="A71" s="110"/>
      <c r="B71" s="103"/>
      <c r="C71" s="108" t="s">
        <v>31</v>
      </c>
      <c r="D71" s="108"/>
      <c r="E71" s="120" t="s">
        <v>79</v>
      </c>
      <c r="F71" s="88">
        <v>7200</v>
      </c>
      <c r="G71" s="118"/>
      <c r="H71" s="197"/>
      <c r="I71" s="197"/>
      <c r="J71" s="197"/>
      <c r="K71" s="197"/>
      <c r="L71" s="197"/>
      <c r="M71" s="197"/>
      <c r="N71" s="197"/>
      <c r="O71" s="197"/>
      <c r="P71" s="197"/>
      <c r="Q71" s="198"/>
    </row>
    <row r="72" spans="1:17" ht="12.75" customHeight="1">
      <c r="A72" s="110"/>
      <c r="B72" s="103"/>
      <c r="C72" s="108" t="s">
        <v>34</v>
      </c>
      <c r="D72" s="108"/>
      <c r="E72" s="121"/>
      <c r="F72" s="88">
        <v>2100</v>
      </c>
      <c r="G72" s="118"/>
      <c r="H72" s="197"/>
      <c r="I72" s="197"/>
      <c r="J72" s="197"/>
      <c r="K72" s="197"/>
      <c r="L72" s="197"/>
      <c r="M72" s="197"/>
      <c r="N72" s="197"/>
      <c r="O72" s="197"/>
      <c r="P72" s="197"/>
      <c r="Q72" s="198"/>
    </row>
    <row r="73" spans="1:17" ht="14.25" customHeight="1">
      <c r="A73" s="110"/>
      <c r="B73" s="103"/>
      <c r="C73" s="108" t="s">
        <v>51</v>
      </c>
      <c r="D73" s="108"/>
      <c r="E73" s="121"/>
      <c r="F73" s="88">
        <v>3600</v>
      </c>
      <c r="G73" s="118"/>
      <c r="H73" s="197"/>
      <c r="I73" s="197"/>
      <c r="J73" s="197"/>
      <c r="K73" s="197"/>
      <c r="L73" s="197"/>
      <c r="M73" s="197"/>
      <c r="N73" s="197"/>
      <c r="O73" s="197"/>
      <c r="P73" s="197"/>
      <c r="Q73" s="198"/>
    </row>
    <row r="74" spans="1:17" ht="12.75" customHeight="1">
      <c r="A74" s="110"/>
      <c r="B74" s="104"/>
      <c r="C74" s="108" t="s">
        <v>55</v>
      </c>
      <c r="D74" s="108"/>
      <c r="E74" s="122"/>
      <c r="F74" s="88">
        <v>1500</v>
      </c>
      <c r="G74" s="119"/>
      <c r="H74" s="199"/>
      <c r="I74" s="199"/>
      <c r="J74" s="199"/>
      <c r="K74" s="199"/>
      <c r="L74" s="199"/>
      <c r="M74" s="199"/>
      <c r="N74" s="199"/>
      <c r="O74" s="199"/>
      <c r="P74" s="199"/>
      <c r="Q74" s="200"/>
    </row>
    <row r="75" spans="1:17" ht="33">
      <c r="A75" s="110"/>
      <c r="B75" s="72" t="s">
        <v>74</v>
      </c>
      <c r="C75" s="83"/>
      <c r="D75" s="92" t="s">
        <v>38</v>
      </c>
      <c r="E75" s="84">
        <f>E76</f>
        <v>902022.8500000001</v>
      </c>
      <c r="F75" s="86">
        <f>F76</f>
        <v>129183.43</v>
      </c>
      <c r="G75" s="85">
        <f>G76</f>
        <v>772839.42</v>
      </c>
      <c r="H75" s="100">
        <f>I75+M75</f>
        <v>174435</v>
      </c>
      <c r="I75" s="100">
        <f>J75+K75+L75</f>
        <v>30942.84</v>
      </c>
      <c r="J75" s="100"/>
      <c r="K75" s="100"/>
      <c r="L75" s="100">
        <f>F77</f>
        <v>30942.84</v>
      </c>
      <c r="M75" s="100">
        <f>N75+O75+P75+Q75</f>
        <v>143492.16</v>
      </c>
      <c r="N75" s="100"/>
      <c r="O75" s="100"/>
      <c r="P75" s="100"/>
      <c r="Q75" s="100">
        <f>G77</f>
        <v>143492.16</v>
      </c>
    </row>
    <row r="76" spans="1:17" ht="12.75">
      <c r="A76" s="110"/>
      <c r="B76" s="69" t="s">
        <v>31</v>
      </c>
      <c r="C76" s="126"/>
      <c r="D76" s="127"/>
      <c r="E76" s="20">
        <f>F76+G76</f>
        <v>902022.8500000001</v>
      </c>
      <c r="F76" s="21">
        <f>F77+F78+F79</f>
        <v>129183.43</v>
      </c>
      <c r="G76" s="21">
        <f>G77+G78+G79</f>
        <v>772839.42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24"/>
    </row>
    <row r="77" spans="1:17" ht="12.75">
      <c r="A77" s="110"/>
      <c r="B77" s="69" t="s">
        <v>34</v>
      </c>
      <c r="C77" s="112"/>
      <c r="D77" s="128"/>
      <c r="E77" s="20">
        <f>F77+G77</f>
        <v>174435</v>
      </c>
      <c r="F77" s="21">
        <v>30942.84</v>
      </c>
      <c r="G77" s="20">
        <v>143492.16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24"/>
    </row>
    <row r="78" spans="1:17" ht="12.75">
      <c r="A78" s="110"/>
      <c r="B78" s="69" t="s">
        <v>51</v>
      </c>
      <c r="C78" s="112"/>
      <c r="D78" s="128"/>
      <c r="E78" s="20">
        <f>F78+G78</f>
        <v>435637.85</v>
      </c>
      <c r="F78" s="21">
        <v>63682.75</v>
      </c>
      <c r="G78" s="20">
        <v>371955.1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24"/>
    </row>
    <row r="79" spans="1:17" ht="12.75">
      <c r="A79" s="111"/>
      <c r="B79" s="69" t="s">
        <v>55</v>
      </c>
      <c r="C79" s="129"/>
      <c r="D79" s="130"/>
      <c r="E79" s="20">
        <f>F79+G79</f>
        <v>291950</v>
      </c>
      <c r="F79" s="21">
        <v>34557.84</v>
      </c>
      <c r="G79" s="20">
        <v>257392.16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24"/>
    </row>
    <row r="80" spans="1:17" ht="83.25" customHeight="1">
      <c r="A80" s="158" t="s">
        <v>75</v>
      </c>
      <c r="B80" s="66" t="s">
        <v>57</v>
      </c>
      <c r="C80" s="159"/>
      <c r="D80" s="159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</row>
    <row r="81" spans="1:17" ht="30.75" customHeight="1">
      <c r="A81" s="158"/>
      <c r="B81" s="40" t="s">
        <v>58</v>
      </c>
      <c r="C81" s="41"/>
      <c r="D81" s="42" t="s">
        <v>59</v>
      </c>
      <c r="E81" s="30">
        <f>E82</f>
        <v>1983601.6199999999</v>
      </c>
      <c r="F81" s="30">
        <f>F82</f>
        <v>297540.25000000006</v>
      </c>
      <c r="G81" s="43">
        <f>G82</f>
        <v>1686061.3699999999</v>
      </c>
      <c r="H81" s="73">
        <f>I81+M81</f>
        <v>60190.89</v>
      </c>
      <c r="I81" s="74">
        <f>F85</f>
        <v>9028.15</v>
      </c>
      <c r="J81" s="75"/>
      <c r="K81" s="75"/>
      <c r="L81" s="74">
        <f>I81</f>
        <v>9028.15</v>
      </c>
      <c r="M81" s="37">
        <f>G85</f>
        <v>51162.74</v>
      </c>
      <c r="N81" s="75"/>
      <c r="O81" s="75"/>
      <c r="P81" s="75"/>
      <c r="Q81" s="76">
        <f>M81</f>
        <v>51162.74</v>
      </c>
    </row>
    <row r="82" spans="1:17" ht="12.75">
      <c r="A82" s="158"/>
      <c r="B82" s="47" t="s">
        <v>31</v>
      </c>
      <c r="C82" s="154"/>
      <c r="D82" s="154"/>
      <c r="E82" s="20">
        <f>E83+E84+E85</f>
        <v>1983601.6199999999</v>
      </c>
      <c r="F82" s="20">
        <f>F83+F84+F85</f>
        <v>297540.25000000006</v>
      </c>
      <c r="G82" s="48">
        <f>G83+G84+G85</f>
        <v>1686061.3699999999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62"/>
    </row>
    <row r="83" spans="1:17" ht="12.75">
      <c r="A83" s="158"/>
      <c r="B83" s="47" t="s">
        <v>32</v>
      </c>
      <c r="C83" s="154"/>
      <c r="D83" s="154"/>
      <c r="E83" s="48">
        <f>F83+G83</f>
        <v>23862.600000000002</v>
      </c>
      <c r="F83" s="49">
        <f>3644.8-65.4</f>
        <v>3579.4</v>
      </c>
      <c r="G83" s="48">
        <f>20653.9-370.7</f>
        <v>20283.2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62"/>
    </row>
    <row r="84" spans="1:17" ht="12.75">
      <c r="A84" s="158"/>
      <c r="B84" s="47" t="s">
        <v>33</v>
      </c>
      <c r="C84" s="154"/>
      <c r="D84" s="154"/>
      <c r="E84" s="48">
        <f>F84+G84</f>
        <v>1899548.13</v>
      </c>
      <c r="F84" s="49">
        <v>284932.7</v>
      </c>
      <c r="G84" s="48">
        <v>1614615.43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62"/>
    </row>
    <row r="85" spans="1:17" ht="12.75">
      <c r="A85" s="158"/>
      <c r="B85" s="102" t="s">
        <v>34</v>
      </c>
      <c r="C85" s="154"/>
      <c r="D85" s="154"/>
      <c r="E85" s="20">
        <f>F85+G85</f>
        <v>60190.89</v>
      </c>
      <c r="F85" s="21">
        <v>9028.15</v>
      </c>
      <c r="G85" s="20">
        <v>51162.74</v>
      </c>
      <c r="H85" s="161"/>
      <c r="I85" s="161"/>
      <c r="J85" s="161"/>
      <c r="K85" s="161"/>
      <c r="L85" s="161"/>
      <c r="M85" s="161"/>
      <c r="N85" s="161"/>
      <c r="O85" s="161"/>
      <c r="P85" s="161"/>
      <c r="Q85" s="163"/>
    </row>
    <row r="86" spans="1:17" ht="85.5" customHeight="1">
      <c r="A86" s="156" t="s">
        <v>76</v>
      </c>
      <c r="B86" s="101" t="s">
        <v>61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1:17" ht="43.5" customHeight="1">
      <c r="A87" s="152"/>
      <c r="B87" s="51" t="s">
        <v>62</v>
      </c>
      <c r="C87" s="11"/>
      <c r="D87" s="52" t="s">
        <v>59</v>
      </c>
      <c r="E87" s="20">
        <f>F87+G87</f>
        <v>162158.69999999998</v>
      </c>
      <c r="F87" s="20">
        <f>F88</f>
        <v>24323.8</v>
      </c>
      <c r="G87" s="20">
        <f>G88</f>
        <v>137834.9</v>
      </c>
      <c r="H87" s="31">
        <f>I87+M87</f>
        <v>54154.64</v>
      </c>
      <c r="I87" s="44">
        <f>F90</f>
        <v>8123.17</v>
      </c>
      <c r="J87" s="45"/>
      <c r="K87" s="45"/>
      <c r="L87" s="44">
        <f>F90</f>
        <v>8123.17</v>
      </c>
      <c r="M87" s="31">
        <f>G90</f>
        <v>46031.47</v>
      </c>
      <c r="N87" s="45"/>
      <c r="O87" s="45"/>
      <c r="P87" s="45"/>
      <c r="Q87" s="46">
        <f>G90</f>
        <v>46031.47</v>
      </c>
    </row>
    <row r="88" spans="1:17" ht="12.75">
      <c r="A88" s="152"/>
      <c r="B88" s="53" t="s">
        <v>31</v>
      </c>
      <c r="C88" s="154"/>
      <c r="D88" s="154"/>
      <c r="E88" s="20">
        <f>F88+G88</f>
        <v>162158.69999999998</v>
      </c>
      <c r="F88" s="20">
        <f>F89+F90</f>
        <v>24323.8</v>
      </c>
      <c r="G88" s="20">
        <f>G89+G90</f>
        <v>137834.9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ht="12.75">
      <c r="A89" s="152"/>
      <c r="B89" s="53" t="s">
        <v>33</v>
      </c>
      <c r="C89" s="154"/>
      <c r="D89" s="154"/>
      <c r="E89" s="20">
        <f>F89+G89</f>
        <v>108004.06</v>
      </c>
      <c r="F89" s="21">
        <v>16200.63</v>
      </c>
      <c r="G89" s="20">
        <v>91803.43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ht="12.75">
      <c r="A90" s="152"/>
      <c r="B90" s="53" t="s">
        <v>34</v>
      </c>
      <c r="C90" s="154"/>
      <c r="D90" s="154"/>
      <c r="E90" s="20">
        <f>F90+G90</f>
        <v>54154.64</v>
      </c>
      <c r="F90" s="21">
        <v>8123.17</v>
      </c>
      <c r="G90" s="20">
        <v>46031.47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ht="82.5" customHeight="1">
      <c r="A91" s="152" t="s">
        <v>78</v>
      </c>
      <c r="B91" s="50" t="s">
        <v>61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</row>
    <row r="92" spans="1:17" ht="39.75" customHeight="1">
      <c r="A92" s="152"/>
      <c r="B92" s="51" t="s">
        <v>64</v>
      </c>
      <c r="C92" s="11"/>
      <c r="D92" s="11" t="s">
        <v>59</v>
      </c>
      <c r="E92" s="20">
        <f>E93</f>
        <v>113289.57</v>
      </c>
      <c r="F92" s="21">
        <f>F93</f>
        <v>16152.57</v>
      </c>
      <c r="G92" s="20">
        <f>G93</f>
        <v>97137</v>
      </c>
      <c r="H92" s="37">
        <f>I92+M92</f>
        <v>113289.57</v>
      </c>
      <c r="I92" s="37">
        <f>F92</f>
        <v>16152.57</v>
      </c>
      <c r="J92" s="37"/>
      <c r="K92" s="37"/>
      <c r="L92" s="37">
        <f>I92</f>
        <v>16152.57</v>
      </c>
      <c r="M92" s="37">
        <f>Q92</f>
        <v>97137</v>
      </c>
      <c r="N92" s="37"/>
      <c r="O92" s="37"/>
      <c r="P92" s="37"/>
      <c r="Q92" s="37">
        <f>G92</f>
        <v>97137</v>
      </c>
    </row>
    <row r="93" spans="1:17" ht="12.75">
      <c r="A93" s="152"/>
      <c r="B93" s="53" t="s">
        <v>31</v>
      </c>
      <c r="C93" s="154"/>
      <c r="D93" s="154"/>
      <c r="E93" s="20">
        <f>F93+G93</f>
        <v>113289.57</v>
      </c>
      <c r="F93" s="21">
        <f>F94</f>
        <v>16152.57</v>
      </c>
      <c r="G93" s="20">
        <f>G94</f>
        <v>97137</v>
      </c>
      <c r="H93" s="115"/>
      <c r="I93" s="115"/>
      <c r="J93" s="115"/>
      <c r="K93" s="115"/>
      <c r="L93" s="115"/>
      <c r="M93" s="115"/>
      <c r="N93" s="115"/>
      <c r="O93" s="116"/>
      <c r="P93" s="115"/>
      <c r="Q93" s="115"/>
    </row>
    <row r="94" spans="1:17" ht="12.75">
      <c r="A94" s="152"/>
      <c r="B94" s="47" t="s">
        <v>34</v>
      </c>
      <c r="C94" s="154"/>
      <c r="D94" s="154"/>
      <c r="E94" s="20">
        <f>F94+G94</f>
        <v>113289.57</v>
      </c>
      <c r="F94" s="21">
        <v>16152.57</v>
      </c>
      <c r="G94" s="20">
        <v>97137</v>
      </c>
      <c r="H94" s="115"/>
      <c r="I94" s="115"/>
      <c r="J94" s="115"/>
      <c r="K94" s="115"/>
      <c r="L94" s="115"/>
      <c r="M94" s="115"/>
      <c r="N94" s="115"/>
      <c r="O94" s="116"/>
      <c r="P94" s="115"/>
      <c r="Q94" s="115"/>
    </row>
    <row r="95" spans="1:17" ht="82.5" customHeight="1">
      <c r="A95" s="152" t="s">
        <v>80</v>
      </c>
      <c r="B95" s="54" t="s">
        <v>66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</row>
    <row r="96" spans="1:17" ht="29.25" customHeight="1">
      <c r="A96" s="152"/>
      <c r="B96" s="55" t="s">
        <v>67</v>
      </c>
      <c r="C96" s="11"/>
      <c r="D96" s="11" t="s">
        <v>68</v>
      </c>
      <c r="E96" s="20">
        <f>E97</f>
        <v>446206.49</v>
      </c>
      <c r="F96" s="21">
        <f>F97</f>
        <v>54772.68</v>
      </c>
      <c r="G96" s="20">
        <f>G97</f>
        <v>391433.80999999994</v>
      </c>
      <c r="H96" s="37">
        <f>I96+M96</f>
        <v>184570</v>
      </c>
      <c r="I96" s="37">
        <v>15527.1</v>
      </c>
      <c r="J96" s="37"/>
      <c r="K96" s="37"/>
      <c r="L96" s="37">
        <v>15527.1</v>
      </c>
      <c r="M96" s="37">
        <v>169042.9</v>
      </c>
      <c r="N96" s="37"/>
      <c r="O96" s="56"/>
      <c r="P96" s="37"/>
      <c r="Q96" s="37">
        <v>169042.9</v>
      </c>
    </row>
    <row r="97" spans="1:17" ht="12.75">
      <c r="A97" s="152"/>
      <c r="B97" s="57" t="s">
        <v>31</v>
      </c>
      <c r="C97" s="154"/>
      <c r="D97" s="154"/>
      <c r="E97" s="20">
        <f>E98+E99+E100+E101</f>
        <v>446206.49</v>
      </c>
      <c r="F97" s="20">
        <f>F98+F99+F100+F101</f>
        <v>54772.68</v>
      </c>
      <c r="G97" s="20">
        <f>G98+G99+G100+G101</f>
        <v>391433.80999999994</v>
      </c>
      <c r="H97" s="115"/>
      <c r="I97" s="148"/>
      <c r="J97" s="148"/>
      <c r="K97" s="148"/>
      <c r="L97" s="148"/>
      <c r="M97" s="148"/>
      <c r="N97" s="148"/>
      <c r="O97" s="151"/>
      <c r="P97" s="148"/>
      <c r="Q97" s="148"/>
    </row>
    <row r="98" spans="1:17" ht="12.75">
      <c r="A98" s="152"/>
      <c r="B98" s="58" t="s">
        <v>69</v>
      </c>
      <c r="C98" s="154"/>
      <c r="D98" s="154"/>
      <c r="E98" s="20">
        <f>F98+G98</f>
        <v>10808.349999999999</v>
      </c>
      <c r="F98" s="21">
        <v>1621.37</v>
      </c>
      <c r="G98" s="20">
        <v>9186.98</v>
      </c>
      <c r="H98" s="115"/>
      <c r="I98" s="148"/>
      <c r="J98" s="148"/>
      <c r="K98" s="148"/>
      <c r="L98" s="148"/>
      <c r="M98" s="148"/>
      <c r="N98" s="148"/>
      <c r="O98" s="151"/>
      <c r="P98" s="148"/>
      <c r="Q98" s="148"/>
    </row>
    <row r="99" spans="1:17" ht="12.75">
      <c r="A99" s="152"/>
      <c r="B99" s="59" t="s">
        <v>32</v>
      </c>
      <c r="C99" s="154"/>
      <c r="D99" s="154"/>
      <c r="E99" s="20">
        <f>F99+G99</f>
        <v>82285.73000000001</v>
      </c>
      <c r="F99" s="21">
        <v>12342.85</v>
      </c>
      <c r="G99" s="20">
        <v>69942.88</v>
      </c>
      <c r="H99" s="115"/>
      <c r="I99" s="148"/>
      <c r="J99" s="148"/>
      <c r="K99" s="148"/>
      <c r="L99" s="148"/>
      <c r="M99" s="148"/>
      <c r="N99" s="148"/>
      <c r="O99" s="151"/>
      <c r="P99" s="148"/>
      <c r="Q99" s="148"/>
    </row>
    <row r="100" spans="1:17" ht="12.75">
      <c r="A100" s="152"/>
      <c r="B100" s="60" t="s">
        <v>33</v>
      </c>
      <c r="C100" s="154"/>
      <c r="D100" s="154"/>
      <c r="E100" s="20">
        <f>F100+G100</f>
        <v>168542.40999999997</v>
      </c>
      <c r="F100" s="21">
        <v>25281.36</v>
      </c>
      <c r="G100" s="20">
        <v>143261.05</v>
      </c>
      <c r="H100" s="115"/>
      <c r="I100" s="148"/>
      <c r="J100" s="148"/>
      <c r="K100" s="148"/>
      <c r="L100" s="148"/>
      <c r="M100" s="148"/>
      <c r="N100" s="148"/>
      <c r="O100" s="151"/>
      <c r="P100" s="148"/>
      <c r="Q100" s="148"/>
    </row>
    <row r="101" spans="1:17" ht="11.25" customHeight="1">
      <c r="A101" s="152"/>
      <c r="B101" s="53" t="s">
        <v>34</v>
      </c>
      <c r="C101" s="154"/>
      <c r="D101" s="154"/>
      <c r="E101" s="20">
        <f>F101+G101</f>
        <v>184570</v>
      </c>
      <c r="F101" s="21">
        <v>15527.1</v>
      </c>
      <c r="G101" s="20">
        <v>169042.9</v>
      </c>
      <c r="H101" s="115"/>
      <c r="I101" s="148"/>
      <c r="J101" s="148"/>
      <c r="K101" s="148"/>
      <c r="L101" s="148"/>
      <c r="M101" s="148"/>
      <c r="N101" s="148"/>
      <c r="O101" s="151"/>
      <c r="P101" s="148"/>
      <c r="Q101" s="148"/>
    </row>
    <row r="102" spans="1:17" ht="12.75" customHeight="1">
      <c r="A102" s="149" t="s">
        <v>70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</row>
    <row r="103" spans="1:17" ht="136.5">
      <c r="A103" s="150" t="s">
        <v>27</v>
      </c>
      <c r="B103" s="26" t="s">
        <v>36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1:17" ht="20.25" customHeight="1">
      <c r="A104" s="150"/>
      <c r="B104" s="61" t="s">
        <v>43</v>
      </c>
      <c r="C104" s="24"/>
      <c r="D104" s="24" t="s">
        <v>38</v>
      </c>
      <c r="E104" s="20">
        <v>21200</v>
      </c>
      <c r="F104" s="21">
        <v>3180</v>
      </c>
      <c r="G104" s="20">
        <v>18020</v>
      </c>
      <c r="H104" s="37">
        <v>21200</v>
      </c>
      <c r="I104" s="37">
        <v>3180</v>
      </c>
      <c r="J104" s="37"/>
      <c r="K104" s="37"/>
      <c r="L104" s="37">
        <v>3180</v>
      </c>
      <c r="M104" s="37">
        <v>18020</v>
      </c>
      <c r="N104" s="37"/>
      <c r="O104" s="37"/>
      <c r="P104" s="37"/>
      <c r="Q104" s="37">
        <v>18020</v>
      </c>
    </row>
    <row r="105" spans="1:17" ht="12.75">
      <c r="A105" s="150"/>
      <c r="B105" s="33" t="s">
        <v>31</v>
      </c>
      <c r="C105" s="107"/>
      <c r="D105" s="107"/>
      <c r="E105" s="20">
        <v>21200</v>
      </c>
      <c r="F105" s="21">
        <v>3180</v>
      </c>
      <c r="G105" s="20">
        <v>18020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</row>
    <row r="106" spans="1:17" ht="12.75">
      <c r="A106" s="150"/>
      <c r="B106" s="33" t="s">
        <v>34</v>
      </c>
      <c r="C106" s="107"/>
      <c r="D106" s="107"/>
      <c r="E106" s="20">
        <v>21200</v>
      </c>
      <c r="F106" s="21">
        <v>3180</v>
      </c>
      <c r="G106" s="20">
        <v>18020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1:17" ht="105.75">
      <c r="A107" s="109" t="s">
        <v>35</v>
      </c>
      <c r="B107" s="71" t="s">
        <v>72</v>
      </c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4"/>
    </row>
    <row r="108" spans="1:17" ht="33">
      <c r="A108" s="110"/>
      <c r="B108" s="72" t="s">
        <v>74</v>
      </c>
      <c r="C108" s="68"/>
      <c r="D108" s="91" t="s">
        <v>38</v>
      </c>
      <c r="E108" s="78">
        <f>F108+G108</f>
        <v>8252.15</v>
      </c>
      <c r="F108" s="21">
        <f>F109</f>
        <v>1237.82</v>
      </c>
      <c r="G108" s="20">
        <f>G109</f>
        <v>7014.33</v>
      </c>
      <c r="H108" s="37">
        <f>I108+M108</f>
        <v>0</v>
      </c>
      <c r="I108" s="37">
        <f>J108+K108+L108</f>
        <v>0</v>
      </c>
      <c r="J108" s="37"/>
      <c r="K108" s="37"/>
      <c r="L108" s="37">
        <v>0</v>
      </c>
      <c r="M108" s="37">
        <f>N108+O108+P108+Q108</f>
        <v>0</v>
      </c>
      <c r="N108" s="37"/>
      <c r="O108" s="37"/>
      <c r="P108" s="37"/>
      <c r="Q108" s="37">
        <v>0</v>
      </c>
    </row>
    <row r="109" spans="1:17" ht="12.75">
      <c r="A109" s="110"/>
      <c r="B109" s="69" t="s">
        <v>31</v>
      </c>
      <c r="C109" s="112"/>
      <c r="D109" s="128"/>
      <c r="E109" s="20">
        <f>F109+G109</f>
        <v>8252.15</v>
      </c>
      <c r="F109" s="21">
        <f>F110</f>
        <v>1237.82</v>
      </c>
      <c r="G109" s="20">
        <f>G110</f>
        <v>7014.33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</row>
    <row r="110" spans="1:17" ht="12.75">
      <c r="A110" s="111"/>
      <c r="B110" s="69" t="s">
        <v>51</v>
      </c>
      <c r="C110" s="129"/>
      <c r="D110" s="130"/>
      <c r="E110" s="20">
        <f>F110+G110</f>
        <v>8252.15</v>
      </c>
      <c r="F110" s="21">
        <v>1237.82</v>
      </c>
      <c r="G110" s="20">
        <v>7014.33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ht="12.75">
      <c r="A111" s="135" t="s">
        <v>71</v>
      </c>
      <c r="B111" s="135"/>
      <c r="C111" s="136"/>
      <c r="D111" s="136"/>
      <c r="E111" s="20">
        <f>F111+G111</f>
        <v>7287951.01</v>
      </c>
      <c r="F111" s="20">
        <f>F14+F20+F26+F31+F35+F81+F87+F92+F96+F104+F39+F49+F65+F75+F108+F44+F55</f>
        <v>945976.5800000001</v>
      </c>
      <c r="G111" s="20">
        <f>G108+G104+G96+G92+G87+G81+G75+G65+G55+G49+G44+G39+G35+G31+G26+G20+G14</f>
        <v>6341974.43</v>
      </c>
      <c r="H111" s="37">
        <f>H14+H20+H26+H31+H35+H81+H87+H92+H96+H104+H39+H49+H75+H65+H108+H44+H55</f>
        <v>1848179.27</v>
      </c>
      <c r="I111" s="31">
        <f>I104+I96+I92+I87+I81+I35+I31+I26+I20+I14+I75+I65+I55</f>
        <v>230910.55</v>
      </c>
      <c r="J111" s="37"/>
      <c r="K111" s="37"/>
      <c r="L111" s="37">
        <f>I111</f>
        <v>230910.55</v>
      </c>
      <c r="M111" s="37">
        <f>M104+M96+M92+M87+M81+M35+M31+M26+M20+M14+M39+M49+M75+M65+M44+M55</f>
        <v>1617268.7199999997</v>
      </c>
      <c r="N111" s="37"/>
      <c r="O111" s="37"/>
      <c r="P111" s="37"/>
      <c r="Q111" s="37">
        <f>M111</f>
        <v>1617268.7199999997</v>
      </c>
    </row>
    <row r="112" spans="1:17" ht="12.75">
      <c r="A112" s="135" t="s">
        <v>69</v>
      </c>
      <c r="B112" s="135"/>
      <c r="C112" s="136"/>
      <c r="D112" s="136"/>
      <c r="E112" s="20">
        <f>E98</f>
        <v>10808.349999999999</v>
      </c>
      <c r="F112" s="20">
        <f>F98</f>
        <v>1621.37</v>
      </c>
      <c r="G112" s="20">
        <f>G98</f>
        <v>9186.98</v>
      </c>
      <c r="H112" s="139"/>
      <c r="I112" s="140"/>
      <c r="J112" s="140"/>
      <c r="K112" s="140"/>
      <c r="L112" s="140"/>
      <c r="M112" s="140"/>
      <c r="N112" s="140"/>
      <c r="O112" s="140"/>
      <c r="P112" s="140"/>
      <c r="Q112" s="141"/>
    </row>
    <row r="113" spans="1:17" ht="12.75" customHeight="1">
      <c r="A113" s="137" t="s">
        <v>32</v>
      </c>
      <c r="B113" s="137"/>
      <c r="C113" s="136"/>
      <c r="D113" s="136"/>
      <c r="E113" s="62">
        <f>E16+E22+E83+E99</f>
        <v>488334.1699999999</v>
      </c>
      <c r="F113" s="62">
        <f>F16+F22+F83+F99</f>
        <v>73288.78</v>
      </c>
      <c r="G113" s="62">
        <f>G16+G22+G83+G99</f>
        <v>415045.38999999996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44"/>
    </row>
    <row r="114" spans="1:17" ht="12.75" customHeight="1">
      <c r="A114" s="137" t="s">
        <v>33</v>
      </c>
      <c r="B114" s="137"/>
      <c r="C114" s="136"/>
      <c r="D114" s="136"/>
      <c r="E114" s="20">
        <f>F114+G114</f>
        <v>3057090.56</v>
      </c>
      <c r="F114" s="20">
        <f>F17+F23+F28+F84+F89+F100</f>
        <v>458620.63</v>
      </c>
      <c r="G114" s="20">
        <f>G17+G23+G28+G84+G89+G100</f>
        <v>2598469.93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44"/>
    </row>
    <row r="115" spans="1:17" ht="12.75">
      <c r="A115" s="138" t="s">
        <v>34</v>
      </c>
      <c r="B115" s="138"/>
      <c r="C115" s="136"/>
      <c r="D115" s="136"/>
      <c r="E115" s="20">
        <f>F115+G115</f>
        <v>1848179.2699999998</v>
      </c>
      <c r="F115" s="99">
        <f>F18+F24+F29+F33+F37+F85+F90+F94+F101+F106+F51+F41+F77+F67+F46+F57</f>
        <v>230910.55</v>
      </c>
      <c r="G115" s="20">
        <f>G18+G24+G29+G33+G37+G85+G90+G94+G101+G106+G41+G51+G77+G67+G46+G57</f>
        <v>1617268.7199999997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44"/>
    </row>
    <row r="116" spans="1:17" ht="13.5" customHeight="1">
      <c r="A116" s="137" t="s">
        <v>51</v>
      </c>
      <c r="B116" s="137"/>
      <c r="C116" s="136"/>
      <c r="D116" s="136"/>
      <c r="E116" s="20">
        <f>F116+G116</f>
        <v>1298576.3199999998</v>
      </c>
      <c r="F116" s="20">
        <f>F42+F52+F68+F78+F110+F47+F58</f>
        <v>118975.06</v>
      </c>
      <c r="G116" s="20">
        <f>G42+G52+G68+G78+G110+G47+G58</f>
        <v>1179601.2599999998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44"/>
    </row>
    <row r="117" spans="1:17" ht="13.5" customHeight="1">
      <c r="A117" s="137" t="s">
        <v>55</v>
      </c>
      <c r="B117" s="137"/>
      <c r="C117" s="136"/>
      <c r="D117" s="136"/>
      <c r="E117" s="20">
        <f>F117+G117</f>
        <v>584962.34</v>
      </c>
      <c r="F117" s="20">
        <f>F53+F79+F69+F59</f>
        <v>62560.189999999995</v>
      </c>
      <c r="G117" s="20">
        <f>G53+G79+G69+G59</f>
        <v>522402.15</v>
      </c>
      <c r="H117" s="145"/>
      <c r="I117" s="146"/>
      <c r="J117" s="146"/>
      <c r="K117" s="146"/>
      <c r="L117" s="146"/>
      <c r="M117" s="146"/>
      <c r="N117" s="146"/>
      <c r="O117" s="146"/>
      <c r="P117" s="146"/>
      <c r="Q117" s="147"/>
    </row>
  </sheetData>
  <sheetProtection selectLockedCells="1" selectUnlockedCells="1"/>
  <mergeCells count="270">
    <mergeCell ref="H71:Q74"/>
    <mergeCell ref="H45:H47"/>
    <mergeCell ref="J45:J47"/>
    <mergeCell ref="I45:I47"/>
    <mergeCell ref="L45:L47"/>
    <mergeCell ref="K45:K47"/>
    <mergeCell ref="M45:M47"/>
    <mergeCell ref="N45:N47"/>
    <mergeCell ref="H61:Q64"/>
    <mergeCell ref="N56:N59"/>
    <mergeCell ref="G61:G64"/>
    <mergeCell ref="P45:P47"/>
    <mergeCell ref="C62:D62"/>
    <mergeCell ref="C63:D63"/>
    <mergeCell ref="C64:D64"/>
    <mergeCell ref="E61:E64"/>
    <mergeCell ref="L50:L53"/>
    <mergeCell ref="M50:M53"/>
    <mergeCell ref="P56:P59"/>
    <mergeCell ref="N50:N53"/>
    <mergeCell ref="J56:J59"/>
    <mergeCell ref="K56:K59"/>
    <mergeCell ref="L56:L59"/>
    <mergeCell ref="M56:M59"/>
    <mergeCell ref="A43:A47"/>
    <mergeCell ref="C43:Q43"/>
    <mergeCell ref="C45:D47"/>
    <mergeCell ref="Q45:Q47"/>
    <mergeCell ref="O45:O47"/>
    <mergeCell ref="O56:O59"/>
    <mergeCell ref="O50:O53"/>
    <mergeCell ref="P50:P53"/>
    <mergeCell ref="Q50:Q53"/>
    <mergeCell ref="A54:A59"/>
    <mergeCell ref="C56:D59"/>
    <mergeCell ref="H56:H59"/>
    <mergeCell ref="I56:I59"/>
    <mergeCell ref="C54:Q54"/>
    <mergeCell ref="Q56:Q59"/>
    <mergeCell ref="Q109:Q110"/>
    <mergeCell ref="O88:O90"/>
    <mergeCell ref="P88:P90"/>
    <mergeCell ref="Q88:Q90"/>
    <mergeCell ref="Q105:Q106"/>
    <mergeCell ref="M109:M110"/>
    <mergeCell ref="N109:N110"/>
    <mergeCell ref="O109:O110"/>
    <mergeCell ref="P109:P110"/>
    <mergeCell ref="AA2:AV2"/>
    <mergeCell ref="A3:Q3"/>
    <mergeCell ref="AA3:AV3"/>
    <mergeCell ref="A4:A9"/>
    <mergeCell ref="B4:B9"/>
    <mergeCell ref="C4:C9"/>
    <mergeCell ref="D4:D9"/>
    <mergeCell ref="M7:Q7"/>
    <mergeCell ref="I8:I9"/>
    <mergeCell ref="J8:L8"/>
    <mergeCell ref="M8:M9"/>
    <mergeCell ref="N8:Q8"/>
    <mergeCell ref="A2:Q2"/>
    <mergeCell ref="B12:Q12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A13:A18"/>
    <mergeCell ref="C13:Q13"/>
    <mergeCell ref="C15:D18"/>
    <mergeCell ref="H15:H18"/>
    <mergeCell ref="I15:I18"/>
    <mergeCell ref="J15:J18"/>
    <mergeCell ref="K15:K18"/>
    <mergeCell ref="L15:L18"/>
    <mergeCell ref="M15:M18"/>
    <mergeCell ref="N15:N18"/>
    <mergeCell ref="Q21:Q24"/>
    <mergeCell ref="A19:A24"/>
    <mergeCell ref="C19:Q19"/>
    <mergeCell ref="C21:D24"/>
    <mergeCell ref="H21:H24"/>
    <mergeCell ref="I21:I24"/>
    <mergeCell ref="J21:J24"/>
    <mergeCell ref="K21:K24"/>
    <mergeCell ref="O21:O24"/>
    <mergeCell ref="K27:K29"/>
    <mergeCell ref="O15:O18"/>
    <mergeCell ref="P15:P18"/>
    <mergeCell ref="Q15:Q18"/>
    <mergeCell ref="L27:L29"/>
    <mergeCell ref="L21:L24"/>
    <mergeCell ref="M21:M24"/>
    <mergeCell ref="N21:N24"/>
    <mergeCell ref="P27:P29"/>
    <mergeCell ref="P21:P24"/>
    <mergeCell ref="M32:M33"/>
    <mergeCell ref="M27:M29"/>
    <mergeCell ref="N27:N29"/>
    <mergeCell ref="O27:O29"/>
    <mergeCell ref="A25:A29"/>
    <mergeCell ref="C25:Q25"/>
    <mergeCell ref="C27:D29"/>
    <mergeCell ref="H27:H29"/>
    <mergeCell ref="I27:I29"/>
    <mergeCell ref="J27:J29"/>
    <mergeCell ref="Q32:Q33"/>
    <mergeCell ref="Q27:Q29"/>
    <mergeCell ref="A30:A33"/>
    <mergeCell ref="C30:Q30"/>
    <mergeCell ref="C32:D33"/>
    <mergeCell ref="H32:H33"/>
    <mergeCell ref="I32:I33"/>
    <mergeCell ref="J32:J33"/>
    <mergeCell ref="K32:K33"/>
    <mergeCell ref="L32:L33"/>
    <mergeCell ref="N36:N37"/>
    <mergeCell ref="P36:P37"/>
    <mergeCell ref="N32:N33"/>
    <mergeCell ref="O32:O33"/>
    <mergeCell ref="P32:P33"/>
    <mergeCell ref="O36:O37"/>
    <mergeCell ref="A34:A37"/>
    <mergeCell ref="M40:M42"/>
    <mergeCell ref="C34:Q34"/>
    <mergeCell ref="C36:D37"/>
    <mergeCell ref="H36:H37"/>
    <mergeCell ref="I36:I37"/>
    <mergeCell ref="J36:J37"/>
    <mergeCell ref="K36:K37"/>
    <mergeCell ref="L36:L37"/>
    <mergeCell ref="M36:M37"/>
    <mergeCell ref="A38:A42"/>
    <mergeCell ref="C38:Q38"/>
    <mergeCell ref="C40:D42"/>
    <mergeCell ref="H40:H42"/>
    <mergeCell ref="I40:I42"/>
    <mergeCell ref="J40:J42"/>
    <mergeCell ref="K40:K42"/>
    <mergeCell ref="O40:O42"/>
    <mergeCell ref="P40:P42"/>
    <mergeCell ref="N40:N42"/>
    <mergeCell ref="Q36:Q37"/>
    <mergeCell ref="Q40:Q42"/>
    <mergeCell ref="A48:A53"/>
    <mergeCell ref="C48:Q48"/>
    <mergeCell ref="C50:D53"/>
    <mergeCell ref="H50:H53"/>
    <mergeCell ref="I50:I53"/>
    <mergeCell ref="J50:J53"/>
    <mergeCell ref="K50:K53"/>
    <mergeCell ref="L40:L42"/>
    <mergeCell ref="A80:A85"/>
    <mergeCell ref="C80:Q80"/>
    <mergeCell ref="C82:D85"/>
    <mergeCell ref="H82:H85"/>
    <mergeCell ref="I82:I85"/>
    <mergeCell ref="J82:J85"/>
    <mergeCell ref="K82:K85"/>
    <mergeCell ref="L82:L85"/>
    <mergeCell ref="Q82:Q85"/>
    <mergeCell ref="M82:M85"/>
    <mergeCell ref="A86:A90"/>
    <mergeCell ref="C86:Q86"/>
    <mergeCell ref="C88:D90"/>
    <mergeCell ref="H88:H90"/>
    <mergeCell ref="I88:I90"/>
    <mergeCell ref="J88:J90"/>
    <mergeCell ref="K88:K90"/>
    <mergeCell ref="L88:L90"/>
    <mergeCell ref="M88:M90"/>
    <mergeCell ref="N88:N90"/>
    <mergeCell ref="A91:A94"/>
    <mergeCell ref="C91:Q91"/>
    <mergeCell ref="C93:D94"/>
    <mergeCell ref="H93:H94"/>
    <mergeCell ref="I93:I94"/>
    <mergeCell ref="J93:J94"/>
    <mergeCell ref="K93:K94"/>
    <mergeCell ref="L93:L94"/>
    <mergeCell ref="M93:M94"/>
    <mergeCell ref="N93:N94"/>
    <mergeCell ref="C95:Q95"/>
    <mergeCell ref="C97:D101"/>
    <mergeCell ref="H97:H101"/>
    <mergeCell ref="I97:I101"/>
    <mergeCell ref="J97:J101"/>
    <mergeCell ref="K97:K101"/>
    <mergeCell ref="M97:M101"/>
    <mergeCell ref="H112:Q117"/>
    <mergeCell ref="P97:P101"/>
    <mergeCell ref="Q97:Q101"/>
    <mergeCell ref="A102:Q102"/>
    <mergeCell ref="A103:A106"/>
    <mergeCell ref="C103:Q103"/>
    <mergeCell ref="C105:D106"/>
    <mergeCell ref="N97:N101"/>
    <mergeCell ref="O97:O101"/>
    <mergeCell ref="L97:L101"/>
    <mergeCell ref="A111:B111"/>
    <mergeCell ref="C111:D117"/>
    <mergeCell ref="A112:B112"/>
    <mergeCell ref="A113:B113"/>
    <mergeCell ref="A114:B114"/>
    <mergeCell ref="A115:B115"/>
    <mergeCell ref="A116:B116"/>
    <mergeCell ref="A117:B117"/>
    <mergeCell ref="C109:D110"/>
    <mergeCell ref="A60:A69"/>
    <mergeCell ref="C60:Q60"/>
    <mergeCell ref="C66:D69"/>
    <mergeCell ref="H66:H69"/>
    <mergeCell ref="I66:I69"/>
    <mergeCell ref="J66:J69"/>
    <mergeCell ref="K66:K69"/>
    <mergeCell ref="L66:L69"/>
    <mergeCell ref="M66:M69"/>
    <mergeCell ref="N66:N69"/>
    <mergeCell ref="Q76:Q79"/>
    <mergeCell ref="C70:Q70"/>
    <mergeCell ref="C76:D79"/>
    <mergeCell ref="K76:K79"/>
    <mergeCell ref="M76:M79"/>
    <mergeCell ref="N76:N79"/>
    <mergeCell ref="P66:P69"/>
    <mergeCell ref="Q66:Q69"/>
    <mergeCell ref="O66:O69"/>
    <mergeCell ref="A70:A79"/>
    <mergeCell ref="M105:M106"/>
    <mergeCell ref="B70:B74"/>
    <mergeCell ref="G71:G74"/>
    <mergeCell ref="E71:E74"/>
    <mergeCell ref="C71:D71"/>
    <mergeCell ref="C72:D72"/>
    <mergeCell ref="C73:D73"/>
    <mergeCell ref="C74:D74"/>
    <mergeCell ref="A95:A101"/>
    <mergeCell ref="O76:O79"/>
    <mergeCell ref="P76:P79"/>
    <mergeCell ref="P93:P94"/>
    <mergeCell ref="Q93:Q94"/>
    <mergeCell ref="O93:O94"/>
    <mergeCell ref="L76:L79"/>
    <mergeCell ref="N82:N85"/>
    <mergeCell ref="O82:O85"/>
    <mergeCell ref="P82:P85"/>
    <mergeCell ref="A107:A110"/>
    <mergeCell ref="C107:Q107"/>
    <mergeCell ref="H105:H106"/>
    <mergeCell ref="I105:I106"/>
    <mergeCell ref="J105:J106"/>
    <mergeCell ref="K105:K106"/>
    <mergeCell ref="L105:L106"/>
    <mergeCell ref="N105:N106"/>
    <mergeCell ref="O105:O106"/>
    <mergeCell ref="P105:P106"/>
    <mergeCell ref="B60:B64"/>
    <mergeCell ref="L109:L110"/>
    <mergeCell ref="H109:H110"/>
    <mergeCell ref="I109:I110"/>
    <mergeCell ref="J109:J110"/>
    <mergeCell ref="K109:K110"/>
    <mergeCell ref="H76:H79"/>
    <mergeCell ref="I76:I79"/>
    <mergeCell ref="J76:J79"/>
    <mergeCell ref="C61:D61"/>
  </mergeCells>
  <printOptions/>
  <pageMargins left="0.7083333333333334" right="0.2361111111111111" top="0.5118055555555555" bottom="0.5118055555555555" header="0.5118055555555555" footer="0.5118055555555555"/>
  <pageSetup horizontalDpi="600" verticalDpi="600" orientation="landscape" paperSize="9" scale="87" r:id="rId1"/>
  <rowBreaks count="7" manualBreakCount="7">
    <brk id="37" max="255" man="1"/>
    <brk id="53" max="255" man="1"/>
    <brk id="69" max="255" man="1"/>
    <brk id="85" max="255" man="1"/>
    <brk id="94" max="255" man="1"/>
    <brk id="106" max="255" man="1"/>
    <brk id="117" max="255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P3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9.140625" style="63" customWidth="1"/>
  </cols>
  <sheetData>
    <row r="7" spans="3:16" ht="12.75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3:16" ht="12.75"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3:16" ht="12.75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3:16" ht="12.75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3:16" ht="12.75"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3:16" ht="12.7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3:16" ht="12.75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3:16" ht="12.75"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3:16" ht="12.75"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3:16" ht="12.75"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3:16" ht="12.75"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3:16" ht="12.75"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3:16" ht="12.75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3:16" ht="12.7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16" ht="12.7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16" ht="12.7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16" ht="12.7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16" ht="12.7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16" ht="12.7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16" ht="12.7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16" ht="12.7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16" ht="12.7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16" ht="12.7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16" ht="12.7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16" ht="12.7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16" ht="12.7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2011-11-17T09:48:22Z</cp:lastPrinted>
  <dcterms:created xsi:type="dcterms:W3CDTF">2005-07-07T12:36:29Z</dcterms:created>
  <dcterms:modified xsi:type="dcterms:W3CDTF">2011-11-17T09:49:39Z</dcterms:modified>
  <cp:category/>
  <cp:version/>
  <cp:contentType/>
  <cp:contentStatus/>
  <cp:revision>35</cp:revision>
</cp:coreProperties>
</file>