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łacznik Nr 1a" sheetId="1" r:id="rId1"/>
    <sheet name="Arkusz2" sheetId="2" r:id="rId2"/>
    <sheet name="Arkusz3" sheetId="3" r:id="rId3"/>
  </sheets>
  <definedNames>
    <definedName name="_xlnm.Print_Titles" localSheetId="0">'Załacznik Nr 1a'!$6:$9</definedName>
  </definedNames>
  <calcPr fullCalcOnLoad="1"/>
</workbook>
</file>

<file path=xl/sharedStrings.xml><?xml version="1.0" encoding="utf-8"?>
<sst xmlns="http://schemas.openxmlformats.org/spreadsheetml/2006/main" count="71" uniqueCount="71">
  <si>
    <t>Działalność na rzecz osób niepełnosprawnych: prowadzenie oddziaływań terapeutyczno-rehabilitacyjnych wobec dorosłych osób niepełnosprawnych</t>
  </si>
  <si>
    <t>Działalność na rzecz osób niepełnosprawnych: prowadzenie działalności opiekuńczo-wychowawczej i terapeutycznej dla dzieci niepełnosprawnych</t>
  </si>
  <si>
    <t>Działalność na rzecz osób niepełnosprawnych: terapia dzieci autystycznych</t>
  </si>
  <si>
    <t xml:space="preserve">Zapewnienie posiłków osobom tego pozbawionych </t>
  </si>
  <si>
    <t>Dożywianie dzieci</t>
  </si>
  <si>
    <t>Ekologia i ochrona zwieerząt oraz ochrona dziedzictwa przyodniczego</t>
  </si>
  <si>
    <t>RAZEM GMINA</t>
  </si>
  <si>
    <t>powiat</t>
  </si>
  <si>
    <t>Społeczne Liceum Ogólnokształcące "MILENIUM"</t>
  </si>
  <si>
    <t>Klasyczne Liceum Ogólnokształcące im. ks. St. Konarskiego</t>
  </si>
  <si>
    <t>Liceum Ogólnokształcące dla Dorosłych (A.Kwaśniwski)</t>
  </si>
  <si>
    <t>Prywatne Liceum Ogólnokształcące (E. Ćwiklewski, R. Kędzierski)</t>
  </si>
  <si>
    <t>Prywatne Uzupełniajace Liceum Ogólnokształcące (E. Ćwiklewski, R. Kędzierski)</t>
  </si>
  <si>
    <t>Liceum Ogólnokształcące dla Dorosłych "Żak"</t>
  </si>
  <si>
    <t>Uzupełniające Liceum Ogólnokształcące dla Dorosłych "Żak"</t>
  </si>
  <si>
    <t>Zaoczne Liceum Ogólnokształcące "COSINUS" w Skierniewicach</t>
  </si>
  <si>
    <t>Zaoczne Uzupełniające Liceum Ogólnokształcące "COSINUS" w Skierniewicach</t>
  </si>
  <si>
    <t>Liceum Ogólnokształcące dla Dorosłych "EDUKATOR" w Skierniewiach</t>
  </si>
  <si>
    <t>Uzupełniające Liceum Ogólnokształcące dla Dorosłych "EDUKATOR" w Skierniewiach</t>
  </si>
  <si>
    <t>Policealna Szkoła Kosmetyki "ŻAK"</t>
  </si>
  <si>
    <t>Policealna Szkoła Administracji "ŻAK"</t>
  </si>
  <si>
    <t>Policealna Szkoła Informatyki "ŻAK"</t>
  </si>
  <si>
    <t>Policealna Szkoła CNiB "ŻAK"</t>
  </si>
  <si>
    <t>Zaoczna Policealna Szkoła Administracji "COSINUS" w Skierniewicach</t>
  </si>
  <si>
    <t>Zaoczna Policealna Szkoła Logistyki "COSINUS" w Skierniewicach</t>
  </si>
  <si>
    <t>Zaoczna Policealna Szkoła Rachunkowości "COSINUS" w Skierniewicach</t>
  </si>
  <si>
    <t>Zaoczna Policealna Szkoła Ochrony Fizycznej Osób i Mienia "COSINUS" w Skierniewicach</t>
  </si>
  <si>
    <t>Policealna Szkoła Zawodowa "EDUKATOR" w Skierniewicach</t>
  </si>
  <si>
    <t>Warszawskie Centrum Edukacyjne "Metal Service" w Skierniewicach</t>
  </si>
  <si>
    <t>Instytut Kosmetyki Profesionalnej, Prywatna Szkoła Policealna Lucyny Wiewiórskiej</t>
  </si>
  <si>
    <t>Poradnictwo rodzinne i terapia rodzinna</t>
  </si>
  <si>
    <t>Rehabilitacja społeczna i zawodowa osób niepełnosprawnych uczestniczących w zajęciach prowadzonych w ramach Warsztatu Terapii Zajęciowej przy ul. Waryńskiego 14 w Skierniewicach przez Stowarzyszenie Osób Niepełnosprawnych "Sprawni Inaczej"</t>
  </si>
  <si>
    <t>Niepubliczna poradnia Psychologiczno-Pedagogiczna</t>
  </si>
  <si>
    <t xml:space="preserve"> Ośrodek Rewalidacyjno-Wychowawczy</t>
  </si>
  <si>
    <t>RAZEM POWIAT</t>
  </si>
  <si>
    <t>OGÓŁEM GMINA+POWIAT</t>
  </si>
  <si>
    <r>
      <t>Ochrona i promocja zdrowia poprzez realizację zadań wynikających z Miejskiego
Programu Profilaktyki i Rozwiązywania Problemów Alkoholowych oraz Przeciwdziałania
Narkomanii ze szczególnym uwzględnieniem:
• prowadzeni</t>
    </r>
    <r>
      <rPr>
        <sz val="10"/>
        <color indexed="53"/>
        <rFont val="Arial CE"/>
        <family val="0"/>
      </rPr>
      <t>a</t>
    </r>
    <r>
      <rPr>
        <sz val="10"/>
        <color indexed="8"/>
        <rFont val="Arial CE"/>
        <family val="0"/>
      </rPr>
      <t xml:space="preserve"> profilaktycznej działalności informacyjnej i edukacyjnej w zakresie rozwiązywania problemów alkoholowych i przeciwdziałania narkomanii, w szczególności dla dzieci i młodzieży, w tym prowadzenie pozalekcyjnych zajęć sportowych, a także działań na rzecz dożywiania dzieci uczestniczących w pozalekcyjnych programach opiekuńczo-wychowawczych i socjoterapeutycznych
</t>
    </r>
  </si>
  <si>
    <t>Załącznik nr 1 a</t>
  </si>
  <si>
    <t>Plan dotacji udzielonych z budżetu podmiotom nienależącym do sektora finansów publicznych w 2011 roku</t>
  </si>
  <si>
    <t>L.p.</t>
  </si>
  <si>
    <t>Dział</t>
  </si>
  <si>
    <t>Rozdział</t>
  </si>
  <si>
    <t>Nazwa instytucji/Treść</t>
  </si>
  <si>
    <t>Kwota dotacji</t>
  </si>
  <si>
    <t>podmiotowej</t>
  </si>
  <si>
    <t>celowej</t>
  </si>
  <si>
    <t>gmina</t>
  </si>
  <si>
    <t>Ochotnicza Straż Pożarna w Skierniewicach</t>
  </si>
  <si>
    <t>Szkoła Podstawowa im. ks. St. Konarskiego</t>
  </si>
  <si>
    <t>Oddział Przedszkolny w Szkole Podstawowej im. ks. St. Konarskiego</t>
  </si>
  <si>
    <t>Przedszkole Społeczne "MILENIUM"</t>
  </si>
  <si>
    <t>Przedszkole "Małych Odkrywców"</t>
  </si>
  <si>
    <t>Przedszkole Niepubliczne "Bartek"</t>
  </si>
  <si>
    <t>Akademia Małego Przedszkolaka "Plastuś"</t>
  </si>
  <si>
    <t>"Moja Ekolandia"-Ewelina Wisławska</t>
  </si>
  <si>
    <t>Prywatne Przedszkole "Pod Dębami"</t>
  </si>
  <si>
    <t>Gimnazjum Społeczne "MILENIUM"</t>
  </si>
  <si>
    <t>Gimnazjum im. ks. St. Konarskiego</t>
  </si>
  <si>
    <t>Organizacja rajdów rowerowych</t>
  </si>
  <si>
    <t>Organizacja imprez turystycznych, krajoznawczych, rajdy, spływy, biwaki oraz organizacja letniego i zimowego wypoczynku dla dzieci i młodzieży w mieście - wsparcie zadania</t>
  </si>
  <si>
    <t>Organizowanie pomocy oraz ratowanie osób, które uległy wypadkowi lub narażone są na niebezpieczeństwo utraty życia lub zdrowia na wodach oraz doskonalenie umiejętności w zakresie ratownictwa wodnego.</t>
  </si>
  <si>
    <t>Działalność na rzecz mniejszości narodowych i etnicznych oraz języka regionalnego poprzez prowadzenie świetlicy integracyjnej dla dzieci pochodzenia romskiego</t>
  </si>
  <si>
    <t>Promocja i organizacja wolontariatu poprzez propagowanie idei wolontariatu w szkołach i mediach oraz organizowanie szkoleń dla wolontariuszy</t>
  </si>
  <si>
    <t>Organizacja Festiwalu Muzyki Organowej i Kameralnej; organizacja Turnieju Tańca Towarzyskiego; organizacja warsztatów tematycznych</t>
  </si>
  <si>
    <r>
      <t>Ochrona i promocja zdrowia poprzez realizację zadań wynikających z  Miejskiego Programu Profilaktyki i Rozwiązywania Problemów Alkoholowych oraz Przeciwdziałania Narkomanii ze szczególnym uwzględnieniem:
• zwiększani</t>
    </r>
    <r>
      <rPr>
        <sz val="10"/>
        <color indexed="53"/>
        <rFont val="Arial CE"/>
        <family val="0"/>
      </rPr>
      <t>a</t>
    </r>
    <r>
      <rPr>
        <sz val="10"/>
        <rFont val="Arial CE"/>
        <family val="2"/>
      </rPr>
      <t xml:space="preserve"> dostępności pomocy terapeutycznej i rehabilitacyjnej dla osób uzależnionych od alkoholu,
• udzielani</t>
    </r>
    <r>
      <rPr>
        <sz val="10"/>
        <color indexed="53"/>
        <rFont val="Arial CE"/>
        <family val="0"/>
      </rPr>
      <t xml:space="preserve">a </t>
    </r>
    <r>
      <rPr>
        <sz val="10"/>
        <rFont val="Arial CE"/>
        <family val="2"/>
      </rPr>
      <t>rodzinom, w których występują problemy alkoholowe, pomocy psychospołecznej i prawnej, a  w szczególności ochrony przed przemocą w rodzinie,
• prowadzeni</t>
    </r>
    <r>
      <rPr>
        <sz val="10"/>
        <color indexed="53"/>
        <rFont val="Arial CE"/>
        <family val="0"/>
      </rPr>
      <t xml:space="preserve">a </t>
    </r>
    <r>
      <rPr>
        <sz val="10"/>
        <rFont val="Arial CE"/>
        <family val="2"/>
      </rPr>
      <t xml:space="preserve">profilaktycznej działalności informacyjnej i edukacyjnej w zakresie rozwiązywania problemów alkoholowych i przeciwdziałania narkomanii, w szczególności dla dzieci i młodzieży, w tym prowadzenie pozalekcyjnych zajęć sportowych, a także działań na rzecz dożywiania dzieci uczestniczących w pozalekcyjnych programach opiekuńczo-wychowawczych i socjoterapeutycznych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</si>
  <si>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</t>
    </r>
    <r>
      <rPr>
        <sz val="10"/>
        <rFont val="Arial CE"/>
        <family val="2"/>
      </rPr>
      <t xml:space="preserve">Ochrona i promocja zdrowia:
• działalność edukacyjna, profilaktyczna i promocyjna, organizacja kampanii, konkursów wiedzy i programów prozdrowotnych, w szczególności adresowanych  do dzieci i młodzieży,
• działalność adresowana do osób dotkniętych chorobami przewlekłymi i nowotworowymi oraz ich rodzin i inne </t>
    </r>
  </si>
  <si>
    <t>Podtrzymywanie tradycji narodowej, pielęgnowanie polskości oraz świadomości narodowej, obywatelskiej, kulturowej; organizowanie festiwali sztuki, muzyki, piosenki;  adaptacja zabytkowych obiektów do celów muzealnych i realizacji projektów kulturalnych; ochrona miejsc pamięci</t>
  </si>
  <si>
    <t>Stwarzanie warunków dla rozwoju kultury fizycznej i sportu, w tym doskonalenie uzdolnień i sprawności fizycznej, wychowania i rozwoju  psychofizycznego człowieka w zakresie: organizowania zajęć i współzawodnictwa sportowego w następujących dziedzinach:piłka nożna, judo, siatkówka kobiet, koszykówka mężczyzn, tenis stołowy,tenis ziemny, szachy, lekka atletyka, hokej na trawie, radioorientacja sportowa, strzelectwo, pływanie, krótkofalarstwo, sporty ekstremalne, karate, boks, kolarstwo i inne</t>
  </si>
  <si>
    <t>Prace konserwatorskie, reasturatorskie i roboty budowlane przy zabytku wpisanym do rejestru zabytków</t>
  </si>
  <si>
    <t>Przeciwdziałanie Przemocy w Rodzinie</t>
  </si>
  <si>
    <t>Załącznik nr 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</si>
</sst>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0"/>
    </font>
    <font>
      <sz val="10"/>
      <color indexed="53"/>
      <name val="Arial CE"/>
      <family val="0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33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center"/>
    </xf>
    <xf numFmtId="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SheetLayoutView="100" zoomScalePageLayoutView="0" workbookViewId="0" topLeftCell="A32">
      <selection activeCell="A1" sqref="A1:C1"/>
    </sheetView>
  </sheetViews>
  <sheetFormatPr defaultColWidth="9.00390625" defaultRowHeight="12.75"/>
  <cols>
    <col min="1" max="1" width="4.875" style="0" customWidth="1"/>
    <col min="2" max="2" width="7.75390625" style="0" customWidth="1"/>
    <col min="4" max="4" width="77.00390625" style="0" customWidth="1"/>
    <col min="5" max="5" width="17.25390625" style="0" customWidth="1"/>
    <col min="6" max="6" width="16.125" style="0" customWidth="1"/>
  </cols>
  <sheetData>
    <row r="1" spans="1:6" ht="12.75">
      <c r="A1" s="40" t="s">
        <v>70</v>
      </c>
      <c r="B1" s="40"/>
      <c r="C1" s="40"/>
      <c r="D1" s="1"/>
      <c r="E1" s="1"/>
      <c r="F1" s="1" t="s">
        <v>37</v>
      </c>
    </row>
    <row r="2" spans="1:6" ht="12.75">
      <c r="A2" s="1"/>
      <c r="B2" s="1"/>
      <c r="C2" s="1"/>
      <c r="D2" s="1"/>
      <c r="E2" s="1"/>
      <c r="F2" s="1"/>
    </row>
    <row r="3" spans="1:6" ht="15.75" customHeight="1">
      <c r="A3" s="37" t="s">
        <v>38</v>
      </c>
      <c r="B3" s="37"/>
      <c r="C3" s="37"/>
      <c r="D3" s="37"/>
      <c r="E3" s="37"/>
      <c r="F3" s="37"/>
    </row>
    <row r="4" spans="1:6" ht="12.75">
      <c r="A4" s="37"/>
      <c r="B4" s="37"/>
      <c r="C4" s="37"/>
      <c r="D4" s="37"/>
      <c r="E4" s="37"/>
      <c r="F4" s="37"/>
    </row>
    <row r="5" spans="1:6" ht="12.75">
      <c r="A5" s="1"/>
      <c r="B5" s="1"/>
      <c r="C5" s="1"/>
      <c r="D5" s="1"/>
      <c r="E5" s="1"/>
      <c r="F5" s="1"/>
    </row>
    <row r="6" spans="1:6" ht="12.75">
      <c r="A6" s="38" t="s">
        <v>39</v>
      </c>
      <c r="B6" s="38" t="s">
        <v>40</v>
      </c>
      <c r="C6" s="38" t="s">
        <v>41</v>
      </c>
      <c r="D6" s="38" t="s">
        <v>42</v>
      </c>
      <c r="E6" s="39" t="s">
        <v>43</v>
      </c>
      <c r="F6" s="39"/>
    </row>
    <row r="7" spans="1:6" ht="12.75">
      <c r="A7" s="38"/>
      <c r="B7" s="38"/>
      <c r="C7" s="38"/>
      <c r="D7" s="38"/>
      <c r="E7" s="39" t="s">
        <v>44</v>
      </c>
      <c r="F7" s="39" t="s">
        <v>45</v>
      </c>
    </row>
    <row r="8" spans="1:6" ht="12.75">
      <c r="A8" s="38"/>
      <c r="B8" s="38"/>
      <c r="C8" s="38"/>
      <c r="D8" s="38"/>
      <c r="E8" s="39"/>
      <c r="F8" s="39"/>
    </row>
    <row r="9" spans="1:6" ht="12.75" customHeight="1">
      <c r="A9" s="28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</row>
    <row r="10" spans="1:6" ht="16.5" customHeight="1">
      <c r="A10" s="35" t="s">
        <v>46</v>
      </c>
      <c r="B10" s="35"/>
      <c r="C10" s="35"/>
      <c r="D10" s="35"/>
      <c r="E10" s="35"/>
      <c r="F10" s="35"/>
    </row>
    <row r="11" spans="1:6" ht="16.5" customHeight="1">
      <c r="A11" s="12">
        <v>1</v>
      </c>
      <c r="B11" s="13">
        <v>754</v>
      </c>
      <c r="C11" s="13">
        <v>75412</v>
      </c>
      <c r="D11" s="14" t="s">
        <v>47</v>
      </c>
      <c r="E11" s="15">
        <v>45000</v>
      </c>
      <c r="F11" s="11"/>
    </row>
    <row r="12" spans="1:6" ht="18.75" customHeight="1">
      <c r="A12" s="12">
        <v>2</v>
      </c>
      <c r="B12" s="13">
        <v>801</v>
      </c>
      <c r="C12" s="13">
        <v>80101</v>
      </c>
      <c r="D12" s="14" t="s">
        <v>48</v>
      </c>
      <c r="E12" s="16">
        <f>550000+16514</f>
        <v>566514</v>
      </c>
      <c r="F12" s="14"/>
    </row>
    <row r="13" spans="1:6" ht="27" customHeight="1">
      <c r="A13" s="12">
        <v>3</v>
      </c>
      <c r="B13" s="13">
        <v>801</v>
      </c>
      <c r="C13" s="13">
        <v>80103</v>
      </c>
      <c r="D13" s="14" t="s">
        <v>49</v>
      </c>
      <c r="E13" s="16">
        <v>75000</v>
      </c>
      <c r="F13" s="14"/>
    </row>
    <row r="14" spans="1:6" ht="21.75" customHeight="1">
      <c r="A14" s="12">
        <v>4</v>
      </c>
      <c r="B14" s="13">
        <v>801</v>
      </c>
      <c r="C14" s="13">
        <v>80104</v>
      </c>
      <c r="D14" s="14" t="s">
        <v>50</v>
      </c>
      <c r="E14" s="16">
        <f>650000+60219</f>
        <v>710219</v>
      </c>
      <c r="F14" s="14"/>
    </row>
    <row r="15" spans="1:6" ht="21.75" customHeight="1">
      <c r="A15" s="12">
        <v>5</v>
      </c>
      <c r="B15" s="13">
        <v>801</v>
      </c>
      <c r="C15" s="13">
        <v>80104</v>
      </c>
      <c r="D15" s="14" t="s">
        <v>51</v>
      </c>
      <c r="E15" s="16">
        <f>500000+104885</f>
        <v>604885</v>
      </c>
      <c r="F15" s="14"/>
    </row>
    <row r="16" spans="1:6" ht="21.75" customHeight="1">
      <c r="A16" s="12">
        <v>6</v>
      </c>
      <c r="B16" s="13">
        <v>801</v>
      </c>
      <c r="C16" s="13">
        <v>80104</v>
      </c>
      <c r="D16" s="14" t="s">
        <v>52</v>
      </c>
      <c r="E16" s="16">
        <f>250000+36795</f>
        <v>286795</v>
      </c>
      <c r="F16" s="14"/>
    </row>
    <row r="17" spans="1:6" ht="21.75" customHeight="1">
      <c r="A17" s="12">
        <v>7</v>
      </c>
      <c r="B17" s="13">
        <v>801</v>
      </c>
      <c r="C17" s="13">
        <v>80104</v>
      </c>
      <c r="D17" s="14" t="s">
        <v>53</v>
      </c>
      <c r="E17" s="16">
        <f>350000+10000+76307</f>
        <v>436307</v>
      </c>
      <c r="F17" s="14"/>
    </row>
    <row r="18" spans="1:6" ht="21.75" customHeight="1">
      <c r="A18" s="12">
        <v>8</v>
      </c>
      <c r="B18" s="13">
        <v>801</v>
      </c>
      <c r="C18" s="13">
        <v>80104</v>
      </c>
      <c r="D18" s="14" t="s">
        <v>54</v>
      </c>
      <c r="E18" s="16">
        <f>300000+33073</f>
        <v>333073</v>
      </c>
      <c r="F18" s="14"/>
    </row>
    <row r="19" spans="1:6" ht="21.75" customHeight="1">
      <c r="A19" s="12">
        <v>9</v>
      </c>
      <c r="B19" s="13">
        <v>801</v>
      </c>
      <c r="C19" s="13">
        <v>80104</v>
      </c>
      <c r="D19" s="14" t="s">
        <v>55</v>
      </c>
      <c r="E19" s="16">
        <f>300000+36596</f>
        <v>336596</v>
      </c>
      <c r="F19" s="14"/>
    </row>
    <row r="20" spans="1:6" ht="21.75" customHeight="1">
      <c r="A20" s="12">
        <v>10</v>
      </c>
      <c r="B20" s="13">
        <v>801</v>
      </c>
      <c r="C20" s="13">
        <v>80110</v>
      </c>
      <c r="D20" s="14" t="s">
        <v>56</v>
      </c>
      <c r="E20" s="17">
        <f>290000-97000-24442</f>
        <v>168558</v>
      </c>
      <c r="F20" s="14"/>
    </row>
    <row r="21" spans="1:6" ht="21.75" customHeight="1">
      <c r="A21" s="12">
        <v>11</v>
      </c>
      <c r="B21" s="13">
        <v>801</v>
      </c>
      <c r="C21" s="13">
        <v>80110</v>
      </c>
      <c r="D21" s="14" t="s">
        <v>57</v>
      </c>
      <c r="E21" s="17">
        <f>700000+34859</f>
        <v>734859</v>
      </c>
      <c r="F21" s="14"/>
    </row>
    <row r="22" spans="1:6" ht="27" customHeight="1">
      <c r="A22" s="12">
        <v>12</v>
      </c>
      <c r="B22" s="13">
        <v>630</v>
      </c>
      <c r="C22" s="13">
        <v>63095</v>
      </c>
      <c r="D22" s="13" t="s">
        <v>58</v>
      </c>
      <c r="E22" s="17"/>
      <c r="F22" s="16">
        <v>2000</v>
      </c>
    </row>
    <row r="23" spans="1:6" ht="32.25" customHeight="1">
      <c r="A23" s="12">
        <v>13</v>
      </c>
      <c r="B23" s="13">
        <v>630</v>
      </c>
      <c r="C23" s="13">
        <v>63095</v>
      </c>
      <c r="D23" s="18" t="s">
        <v>59</v>
      </c>
      <c r="E23" s="17"/>
      <c r="F23" s="16">
        <v>12500</v>
      </c>
    </row>
    <row r="24" spans="1:6" ht="43.5" customHeight="1">
      <c r="A24" s="12">
        <v>14</v>
      </c>
      <c r="B24" s="19">
        <v>754</v>
      </c>
      <c r="C24" s="19">
        <v>75415</v>
      </c>
      <c r="D24" s="14" t="s">
        <v>60</v>
      </c>
      <c r="E24" s="20"/>
      <c r="F24" s="16">
        <v>30000</v>
      </c>
    </row>
    <row r="25" spans="1:6" ht="116.25" customHeight="1">
      <c r="A25" s="12">
        <v>15</v>
      </c>
      <c r="B25" s="13">
        <v>851</v>
      </c>
      <c r="C25" s="13">
        <v>85153</v>
      </c>
      <c r="D25" s="21" t="s">
        <v>36</v>
      </c>
      <c r="E25" s="20"/>
      <c r="F25" s="16">
        <v>20000</v>
      </c>
    </row>
    <row r="26" spans="1:6" ht="150.75" customHeight="1">
      <c r="A26" s="12">
        <v>16</v>
      </c>
      <c r="B26" s="10">
        <v>851</v>
      </c>
      <c r="C26" s="10">
        <v>85154</v>
      </c>
      <c r="D26" s="22" t="s">
        <v>64</v>
      </c>
      <c r="E26" s="20"/>
      <c r="F26" s="6">
        <v>475000</v>
      </c>
    </row>
    <row r="27" spans="1:6" ht="26.25" customHeight="1">
      <c r="A27" s="12">
        <v>17</v>
      </c>
      <c r="B27" s="23">
        <v>851</v>
      </c>
      <c r="C27" s="23">
        <v>85154</v>
      </c>
      <c r="D27" s="24" t="s">
        <v>61</v>
      </c>
      <c r="E27" s="20"/>
      <c r="F27" s="6">
        <v>20000</v>
      </c>
    </row>
    <row r="28" spans="1:6" ht="30.75" customHeight="1">
      <c r="A28" s="12">
        <v>18</v>
      </c>
      <c r="B28" s="23">
        <v>851</v>
      </c>
      <c r="C28" s="23">
        <v>85154</v>
      </c>
      <c r="D28" s="24" t="s">
        <v>62</v>
      </c>
      <c r="E28" s="20"/>
      <c r="F28" s="6">
        <v>5000</v>
      </c>
    </row>
    <row r="29" spans="1:6" ht="36.75" customHeight="1">
      <c r="A29" s="12">
        <v>19</v>
      </c>
      <c r="B29" s="23">
        <v>851</v>
      </c>
      <c r="C29" s="23">
        <v>85195</v>
      </c>
      <c r="D29" s="14" t="s">
        <v>0</v>
      </c>
      <c r="E29" s="20"/>
      <c r="F29" s="7">
        <v>5000</v>
      </c>
    </row>
    <row r="30" spans="1:6" ht="40.5" customHeight="1">
      <c r="A30" s="12">
        <v>20</v>
      </c>
      <c r="B30" s="23">
        <v>851</v>
      </c>
      <c r="C30" s="23">
        <v>85195</v>
      </c>
      <c r="D30" s="14" t="s">
        <v>1</v>
      </c>
      <c r="E30" s="20"/>
      <c r="F30" s="8">
        <v>60000</v>
      </c>
    </row>
    <row r="31" spans="1:6" ht="26.25" customHeight="1">
      <c r="A31" s="12">
        <v>21</v>
      </c>
      <c r="B31" s="23">
        <v>851</v>
      </c>
      <c r="C31" s="23">
        <v>85195</v>
      </c>
      <c r="D31" s="14" t="s">
        <v>2</v>
      </c>
      <c r="E31" s="20"/>
      <c r="F31" s="8">
        <v>40000</v>
      </c>
    </row>
    <row r="32" spans="1:6" ht="69.75" customHeight="1">
      <c r="A32" s="12">
        <v>22</v>
      </c>
      <c r="B32" s="10">
        <v>851</v>
      </c>
      <c r="C32" s="10">
        <v>85195</v>
      </c>
      <c r="D32" s="14" t="s">
        <v>65</v>
      </c>
      <c r="E32" s="20"/>
      <c r="F32" s="8">
        <v>37000</v>
      </c>
    </row>
    <row r="33" spans="1:6" ht="23.25" customHeight="1">
      <c r="A33" s="12">
        <v>23</v>
      </c>
      <c r="B33" s="13">
        <v>852</v>
      </c>
      <c r="C33" s="13">
        <v>85214</v>
      </c>
      <c r="D33" s="14" t="s">
        <v>3</v>
      </c>
      <c r="E33" s="20"/>
      <c r="F33" s="8">
        <v>49000</v>
      </c>
    </row>
    <row r="34" spans="1:6" ht="21" customHeight="1">
      <c r="A34" s="12">
        <v>24</v>
      </c>
      <c r="B34" s="13">
        <v>852</v>
      </c>
      <c r="C34" s="13">
        <v>85214</v>
      </c>
      <c r="D34" s="14" t="s">
        <v>4</v>
      </c>
      <c r="E34" s="20"/>
      <c r="F34" s="8">
        <v>31000</v>
      </c>
    </row>
    <row r="35" spans="1:6" ht="21" customHeight="1">
      <c r="A35" s="12">
        <v>25</v>
      </c>
      <c r="B35" s="13">
        <v>900</v>
      </c>
      <c r="C35" s="13">
        <v>90095</v>
      </c>
      <c r="D35" s="14" t="s">
        <v>5</v>
      </c>
      <c r="E35" s="20"/>
      <c r="F35" s="8">
        <v>25000</v>
      </c>
    </row>
    <row r="36" spans="1:6" ht="29.25" customHeight="1">
      <c r="A36" s="12">
        <v>26</v>
      </c>
      <c r="B36" s="13">
        <v>921</v>
      </c>
      <c r="C36" s="13">
        <v>92120</v>
      </c>
      <c r="D36" s="22" t="s">
        <v>68</v>
      </c>
      <c r="E36" s="20"/>
      <c r="F36" s="8">
        <v>100000</v>
      </c>
    </row>
    <row r="37" spans="1:6" ht="28.5" customHeight="1">
      <c r="A37" s="30">
        <v>27</v>
      </c>
      <c r="B37" s="30">
        <v>921</v>
      </c>
      <c r="C37" s="30">
        <v>92195</v>
      </c>
      <c r="D37" s="31" t="s">
        <v>66</v>
      </c>
      <c r="E37" s="34"/>
      <c r="F37" s="33">
        <v>65000</v>
      </c>
    </row>
    <row r="38" spans="1:6" ht="27" customHeight="1">
      <c r="A38" s="30"/>
      <c r="B38" s="30"/>
      <c r="C38" s="30"/>
      <c r="D38" s="32"/>
      <c r="E38" s="34"/>
      <c r="F38" s="33"/>
    </row>
    <row r="39" spans="1:6" ht="3.75" customHeight="1">
      <c r="A39" s="30"/>
      <c r="B39" s="30"/>
      <c r="C39" s="30"/>
      <c r="D39" s="32"/>
      <c r="E39" s="34"/>
      <c r="F39" s="33"/>
    </row>
    <row r="40" spans="1:6" ht="26.25" customHeight="1" hidden="1">
      <c r="A40" s="30"/>
      <c r="B40" s="30"/>
      <c r="C40" s="30"/>
      <c r="D40" s="32"/>
      <c r="E40" s="34"/>
      <c r="F40" s="33"/>
    </row>
    <row r="41" spans="1:6" ht="22.5" customHeight="1">
      <c r="A41" s="30">
        <v>28</v>
      </c>
      <c r="B41" s="30">
        <v>921</v>
      </c>
      <c r="C41" s="30">
        <v>92195</v>
      </c>
      <c r="D41" s="31" t="s">
        <v>63</v>
      </c>
      <c r="E41" s="34"/>
      <c r="F41" s="33">
        <v>35500</v>
      </c>
    </row>
    <row r="42" spans="1:6" ht="16.5" customHeight="1">
      <c r="A42" s="30"/>
      <c r="B42" s="30"/>
      <c r="C42" s="30"/>
      <c r="D42" s="31"/>
      <c r="E42" s="34"/>
      <c r="F42" s="32"/>
    </row>
    <row r="43" spans="1:6" ht="27" customHeight="1" hidden="1">
      <c r="A43" s="30"/>
      <c r="B43" s="30"/>
      <c r="C43" s="30"/>
      <c r="D43" s="31"/>
      <c r="E43" s="34"/>
      <c r="F43" s="32"/>
    </row>
    <row r="44" spans="1:6" ht="81" customHeight="1">
      <c r="A44" s="12">
        <v>29</v>
      </c>
      <c r="B44" s="12">
        <v>926</v>
      </c>
      <c r="C44" s="12">
        <v>92605</v>
      </c>
      <c r="D44" s="22" t="s">
        <v>67</v>
      </c>
      <c r="E44" s="20"/>
      <c r="F44" s="9">
        <v>1152000</v>
      </c>
    </row>
    <row r="45" spans="1:6" ht="20.25" customHeight="1">
      <c r="A45" s="2"/>
      <c r="B45" s="2"/>
      <c r="C45" s="2"/>
      <c r="D45" s="3" t="s">
        <v>6</v>
      </c>
      <c r="E45" s="4">
        <f>SUM(E11:E21)</f>
        <v>4297806</v>
      </c>
      <c r="F45" s="5">
        <f>SUM(F22:F44)</f>
        <v>2164000</v>
      </c>
    </row>
    <row r="46" spans="1:6" ht="18.75" customHeight="1">
      <c r="A46" s="35" t="s">
        <v>7</v>
      </c>
      <c r="B46" s="35"/>
      <c r="C46" s="35"/>
      <c r="D46" s="35"/>
      <c r="E46" s="35"/>
      <c r="F46" s="36"/>
    </row>
    <row r="47" spans="1:6" ht="27.75" customHeight="1">
      <c r="A47" s="12">
        <v>1</v>
      </c>
      <c r="B47" s="13">
        <v>801</v>
      </c>
      <c r="C47" s="13">
        <v>80120</v>
      </c>
      <c r="D47" s="14" t="s">
        <v>8</v>
      </c>
      <c r="E47" s="16">
        <f>250000-90000-19629</f>
        <v>140371</v>
      </c>
      <c r="F47" s="14"/>
    </row>
    <row r="48" spans="1:6" ht="27.75" customHeight="1">
      <c r="A48" s="12">
        <v>2</v>
      </c>
      <c r="B48" s="13">
        <v>801</v>
      </c>
      <c r="C48" s="13">
        <v>80120</v>
      </c>
      <c r="D48" s="14" t="s">
        <v>9</v>
      </c>
      <c r="E48" s="16">
        <f>780000-25000-68323</f>
        <v>686677</v>
      </c>
      <c r="F48" s="14"/>
    </row>
    <row r="49" spans="1:6" ht="27.75" customHeight="1">
      <c r="A49" s="12">
        <v>3</v>
      </c>
      <c r="B49" s="13">
        <v>801</v>
      </c>
      <c r="C49" s="13">
        <v>80120</v>
      </c>
      <c r="D49" s="14" t="s">
        <v>10</v>
      </c>
      <c r="E49" s="16">
        <f>150000-29000-38460</f>
        <v>82540</v>
      </c>
      <c r="F49" s="14"/>
    </row>
    <row r="50" spans="1:6" ht="27" customHeight="1">
      <c r="A50" s="12">
        <v>4</v>
      </c>
      <c r="B50" s="13">
        <v>801</v>
      </c>
      <c r="C50" s="13">
        <v>80120</v>
      </c>
      <c r="D50" s="14" t="s">
        <v>11</v>
      </c>
      <c r="E50" s="16">
        <f>130000-90000-4440</f>
        <v>35560</v>
      </c>
      <c r="F50" s="14"/>
    </row>
    <row r="51" spans="1:6" ht="22.5" customHeight="1">
      <c r="A51" s="12">
        <v>5</v>
      </c>
      <c r="B51" s="13">
        <v>801</v>
      </c>
      <c r="C51" s="13">
        <v>80120</v>
      </c>
      <c r="D51" s="14" t="s">
        <v>12</v>
      </c>
      <c r="E51" s="16">
        <f>35000-12000-1853</f>
        <v>21147</v>
      </c>
      <c r="F51" s="14"/>
    </row>
    <row r="52" spans="1:6" ht="22.5" customHeight="1">
      <c r="A52" s="12">
        <v>6</v>
      </c>
      <c r="B52" s="13">
        <v>801</v>
      </c>
      <c r="C52" s="13">
        <v>80120</v>
      </c>
      <c r="D52" s="25" t="s">
        <v>13</v>
      </c>
      <c r="E52" s="16">
        <f>90000-4823</f>
        <v>85177</v>
      </c>
      <c r="F52" s="14"/>
    </row>
    <row r="53" spans="1:6" ht="26.25" customHeight="1">
      <c r="A53" s="12">
        <v>7</v>
      </c>
      <c r="B53" s="13">
        <v>801</v>
      </c>
      <c r="C53" s="13">
        <v>80120</v>
      </c>
      <c r="D53" s="25" t="s">
        <v>14</v>
      </c>
      <c r="E53" s="16">
        <f>70000+51000+9228</f>
        <v>130228</v>
      </c>
      <c r="F53" s="25"/>
    </row>
    <row r="54" spans="1:6" ht="26.25" customHeight="1">
      <c r="A54" s="12">
        <v>8</v>
      </c>
      <c r="B54" s="13">
        <v>801</v>
      </c>
      <c r="C54" s="13">
        <v>80120</v>
      </c>
      <c r="D54" s="25" t="s">
        <v>15</v>
      </c>
      <c r="E54" s="16">
        <f>80000-8000-14569</f>
        <v>57431</v>
      </c>
      <c r="F54" s="25"/>
    </row>
    <row r="55" spans="1:6" ht="31.5" customHeight="1">
      <c r="A55" s="12">
        <v>9</v>
      </c>
      <c r="B55" s="13">
        <v>801</v>
      </c>
      <c r="C55" s="13">
        <v>80120</v>
      </c>
      <c r="D55" s="25" t="s">
        <v>16</v>
      </c>
      <c r="E55" s="26">
        <f>50000-3129</f>
        <v>46871</v>
      </c>
      <c r="F55" s="25"/>
    </row>
    <row r="56" spans="1:6" ht="31.5" customHeight="1">
      <c r="A56" s="12">
        <v>10</v>
      </c>
      <c r="B56" s="13">
        <v>801</v>
      </c>
      <c r="C56" s="13">
        <v>80120</v>
      </c>
      <c r="D56" s="25" t="s">
        <v>17</v>
      </c>
      <c r="E56" s="26">
        <f>90000-70000-366</f>
        <v>19634</v>
      </c>
      <c r="F56" s="25"/>
    </row>
    <row r="57" spans="1:6" ht="31.5" customHeight="1">
      <c r="A57" s="12">
        <v>11</v>
      </c>
      <c r="B57" s="13">
        <v>801</v>
      </c>
      <c r="C57" s="13">
        <v>80120</v>
      </c>
      <c r="D57" s="25" t="s">
        <v>18</v>
      </c>
      <c r="E57" s="26">
        <f>40000-13677</f>
        <v>26323</v>
      </c>
      <c r="F57" s="25"/>
    </row>
    <row r="58" spans="1:6" ht="21.75" customHeight="1">
      <c r="A58" s="12">
        <v>12</v>
      </c>
      <c r="B58" s="13">
        <v>801</v>
      </c>
      <c r="C58" s="13">
        <v>80130</v>
      </c>
      <c r="D58" s="14" t="s">
        <v>19</v>
      </c>
      <c r="E58" s="16">
        <f>50000+51000+44659</f>
        <v>145659</v>
      </c>
      <c r="F58" s="14"/>
    </row>
    <row r="59" spans="1:6" ht="21.75" customHeight="1">
      <c r="A59" s="12">
        <v>13</v>
      </c>
      <c r="B59" s="13">
        <v>801</v>
      </c>
      <c r="C59" s="13">
        <v>80130</v>
      </c>
      <c r="D59" s="14" t="s">
        <v>20</v>
      </c>
      <c r="E59" s="16">
        <f>140000+15000+36340</f>
        <v>191340</v>
      </c>
      <c r="F59" s="14"/>
    </row>
    <row r="60" spans="1:6" ht="21.75" customHeight="1">
      <c r="A60" s="12">
        <v>14</v>
      </c>
      <c r="B60" s="13">
        <v>801</v>
      </c>
      <c r="C60" s="13">
        <v>80130</v>
      </c>
      <c r="D60" s="14" t="s">
        <v>21</v>
      </c>
      <c r="E60" s="16">
        <f>70000+60000+6891</f>
        <v>136891</v>
      </c>
      <c r="F60" s="14"/>
    </row>
    <row r="61" spans="1:6" ht="21.75" customHeight="1">
      <c r="A61" s="12">
        <v>15</v>
      </c>
      <c r="B61" s="13">
        <v>801</v>
      </c>
      <c r="C61" s="13">
        <v>80130</v>
      </c>
      <c r="D61" s="14" t="s">
        <v>22</v>
      </c>
      <c r="E61" s="16">
        <f>230000+221500+109292</f>
        <v>560792</v>
      </c>
      <c r="F61" s="14"/>
    </row>
    <row r="62" spans="1:6" ht="21.75" customHeight="1">
      <c r="A62" s="12">
        <v>17</v>
      </c>
      <c r="B62" s="13">
        <v>801</v>
      </c>
      <c r="C62" s="13">
        <v>80130</v>
      </c>
      <c r="D62" s="14" t="s">
        <v>23</v>
      </c>
      <c r="E62" s="16">
        <f>50000+29000+15358</f>
        <v>94358</v>
      </c>
      <c r="F62" s="14"/>
    </row>
    <row r="63" spans="1:6" ht="21.75" customHeight="1">
      <c r="A63" s="12">
        <v>19</v>
      </c>
      <c r="B63" s="13">
        <v>801</v>
      </c>
      <c r="C63" s="13">
        <v>80130</v>
      </c>
      <c r="D63" s="14" t="s">
        <v>24</v>
      </c>
      <c r="E63" s="16">
        <f>50000-15000-26476</f>
        <v>8524</v>
      </c>
      <c r="F63" s="14"/>
    </row>
    <row r="64" spans="1:6" ht="21.75" customHeight="1">
      <c r="A64" s="12">
        <v>20</v>
      </c>
      <c r="B64" s="13">
        <v>801</v>
      </c>
      <c r="C64" s="13">
        <v>80130</v>
      </c>
      <c r="D64" s="14" t="s">
        <v>25</v>
      </c>
      <c r="E64" s="16">
        <v>19768</v>
      </c>
      <c r="F64" s="14"/>
    </row>
    <row r="65" spans="1:6" ht="21.75" customHeight="1">
      <c r="A65" s="12">
        <v>24</v>
      </c>
      <c r="B65" s="13">
        <v>801</v>
      </c>
      <c r="C65" s="13">
        <v>80130</v>
      </c>
      <c r="D65" s="14" t="s">
        <v>26</v>
      </c>
      <c r="E65" s="16">
        <f>50000-10000+8451</f>
        <v>48451</v>
      </c>
      <c r="F65" s="14"/>
    </row>
    <row r="66" spans="1:6" ht="21.75" customHeight="1">
      <c r="A66" s="12">
        <v>25</v>
      </c>
      <c r="B66" s="13">
        <v>801</v>
      </c>
      <c r="C66" s="13">
        <v>80130</v>
      </c>
      <c r="D66" s="14" t="s">
        <v>27</v>
      </c>
      <c r="E66" s="16">
        <f>90000+71000+8807</f>
        <v>169807</v>
      </c>
      <c r="F66" s="14"/>
    </row>
    <row r="67" spans="1:6" ht="22.5" customHeight="1">
      <c r="A67" s="12">
        <v>27</v>
      </c>
      <c r="B67" s="13">
        <v>801</v>
      </c>
      <c r="C67" s="13">
        <v>80130</v>
      </c>
      <c r="D67" s="14" t="s">
        <v>28</v>
      </c>
      <c r="E67" s="16">
        <f>40000+4452</f>
        <v>44452</v>
      </c>
      <c r="F67" s="14"/>
    </row>
    <row r="68" spans="1:6" ht="30" customHeight="1">
      <c r="A68" s="12">
        <v>28</v>
      </c>
      <c r="B68" s="13">
        <v>801</v>
      </c>
      <c r="C68" s="13">
        <v>80130</v>
      </c>
      <c r="D68" s="14" t="s">
        <v>29</v>
      </c>
      <c r="E68" s="16">
        <f>42000-11238</f>
        <v>30762</v>
      </c>
      <c r="F68" s="14"/>
    </row>
    <row r="69" spans="1:6" ht="30" customHeight="1">
      <c r="A69" s="12">
        <v>29</v>
      </c>
      <c r="B69" s="13">
        <v>852</v>
      </c>
      <c r="C69" s="13">
        <v>85205</v>
      </c>
      <c r="D69" s="22" t="s">
        <v>69</v>
      </c>
      <c r="E69" s="16"/>
      <c r="F69" s="29">
        <v>10200</v>
      </c>
    </row>
    <row r="70" spans="1:6" ht="30" customHeight="1">
      <c r="A70" s="12">
        <v>29</v>
      </c>
      <c r="B70" s="13">
        <v>852</v>
      </c>
      <c r="C70" s="13">
        <v>85226</v>
      </c>
      <c r="D70" s="13" t="s">
        <v>30</v>
      </c>
      <c r="E70" s="20"/>
      <c r="F70" s="16">
        <v>5000</v>
      </c>
    </row>
    <row r="71" spans="1:6" ht="54" customHeight="1">
      <c r="A71" s="12">
        <v>30</v>
      </c>
      <c r="B71" s="13">
        <v>853</v>
      </c>
      <c r="C71" s="13">
        <v>85311</v>
      </c>
      <c r="D71" s="14" t="s">
        <v>31</v>
      </c>
      <c r="E71" s="16">
        <v>71015</v>
      </c>
      <c r="F71" s="27"/>
    </row>
    <row r="72" spans="1:6" ht="24" customHeight="1">
      <c r="A72" s="12">
        <v>31</v>
      </c>
      <c r="B72" s="13">
        <v>854</v>
      </c>
      <c r="C72" s="13">
        <v>85406</v>
      </c>
      <c r="D72" s="14" t="s">
        <v>32</v>
      </c>
      <c r="E72" s="16">
        <f>15000+4000+74</f>
        <v>19074</v>
      </c>
      <c r="F72" s="14"/>
    </row>
    <row r="73" spans="1:6" ht="18.75" customHeight="1">
      <c r="A73" s="12">
        <v>32</v>
      </c>
      <c r="B73" s="13">
        <v>854</v>
      </c>
      <c r="C73" s="13">
        <v>85419</v>
      </c>
      <c r="D73" s="14" t="s">
        <v>33</v>
      </c>
      <c r="E73" s="16">
        <f>450000+32615</f>
        <v>482615</v>
      </c>
      <c r="F73" s="14"/>
    </row>
    <row r="74" spans="1:6" ht="17.25" customHeight="1">
      <c r="A74" s="11"/>
      <c r="B74" s="2"/>
      <c r="C74" s="2"/>
      <c r="D74" s="3" t="s">
        <v>34</v>
      </c>
      <c r="E74" s="4">
        <f>SUM(E47:E73)</f>
        <v>3355467</v>
      </c>
      <c r="F74" s="5">
        <f>SUM(F69:F70)</f>
        <v>15200</v>
      </c>
    </row>
    <row r="75" spans="1:6" ht="18.75" customHeight="1">
      <c r="A75" s="2"/>
      <c r="B75" s="2"/>
      <c r="C75" s="2"/>
      <c r="D75" s="3" t="s">
        <v>35</v>
      </c>
      <c r="E75" s="4">
        <f>E45+E74</f>
        <v>7653273</v>
      </c>
      <c r="F75" s="5">
        <f>F74+F45</f>
        <v>2179200</v>
      </c>
    </row>
  </sheetData>
  <sheetProtection/>
  <mergeCells count="23">
    <mergeCell ref="A1:C1"/>
    <mergeCell ref="A10:F10"/>
    <mergeCell ref="A46:F46"/>
    <mergeCell ref="A3:F4"/>
    <mergeCell ref="A6:A8"/>
    <mergeCell ref="B6:B8"/>
    <mergeCell ref="C6:C8"/>
    <mergeCell ref="D6:D8"/>
    <mergeCell ref="E6:F6"/>
    <mergeCell ref="E7:E8"/>
    <mergeCell ref="F7:F8"/>
    <mergeCell ref="D37:D40"/>
    <mergeCell ref="F37:F40"/>
    <mergeCell ref="E37:E40"/>
    <mergeCell ref="D41:D43"/>
    <mergeCell ref="F41:F43"/>
    <mergeCell ref="E41:E43"/>
    <mergeCell ref="A37:A40"/>
    <mergeCell ref="A41:A43"/>
    <mergeCell ref="C37:C40"/>
    <mergeCell ref="B37:B40"/>
    <mergeCell ref="C41:C43"/>
    <mergeCell ref="B41:B43"/>
  </mergeCells>
  <printOptions/>
  <pageMargins left="0.7479166666666667" right="0.7479166666666667" top="0.9840277777777777" bottom="0" header="0.5118055555555555" footer="0.5118055555555555"/>
  <pageSetup firstPageNumber="48" useFirstPageNumber="1" horizontalDpi="300" verticalDpi="300" orientation="landscape" paperSize="9" scale="94" r:id="rId1"/>
  <rowBreaks count="4" manualBreakCount="4">
    <brk id="23" max="255" man="1"/>
    <brk id="28" max="255" man="1"/>
    <brk id="45" max="255" man="1"/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majka_l</dc:creator>
  <cp:keywords/>
  <dc:description/>
  <cp:lastModifiedBy>broni_m</cp:lastModifiedBy>
  <cp:lastPrinted>2011-11-29T11:43:30Z</cp:lastPrinted>
  <dcterms:created xsi:type="dcterms:W3CDTF">2010-11-04T14:16:20Z</dcterms:created>
  <dcterms:modified xsi:type="dcterms:W3CDTF">2011-11-29T11:43:47Z</dcterms:modified>
  <cp:category/>
  <cp:version/>
  <cp:contentType/>
  <cp:contentStatus/>
</cp:coreProperties>
</file>