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<sst xmlns="http://schemas.openxmlformats.org/spreadsheetml/2006/main" count="63" uniqueCount="63">
  <si>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</si>
  <si>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</si>
  <si>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</si>
  <si>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</si>
  <si>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</si>
  <si>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</si>
  <si>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</si>
  <si>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</si>
  <si>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</si>
  <si>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1.1.1</t>
  </si>
  <si>
    <t>1.1.2</t>
  </si>
  <si>
    <t>obligacji</t>
  </si>
  <si>
    <t>1.2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</si>
  <si>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</si>
  <si>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</si>
  <si>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</si>
  <si>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</si>
  <si>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</si>
  <si>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</si>
  <si>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</si>
  <si>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</si>
  <si>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</si>
  <si>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</si>
  <si>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</si>
  <si>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</si>
  <si>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</si>
  <si>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</si>
  <si>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</si>
  <si>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</si>
  <si>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</si>
  <si>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</si>
  <si>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</si>
  <si>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</si>
  <si>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</si>
  <si>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</si>
  <si>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</si>
  <si>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</si>
  <si>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</si>
  <si>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</si>
  <si>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</si>
  <si>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</si>
  <si>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</si>
  <si>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</si>
  <si>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</si>
  <si>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</si>
  <si>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</si>
  <si>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</si>
  <si>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</si>
  <si>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</si>
  <si>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</si>
  <si>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</si>
  <si>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</si>
  <si>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pożyczek i kredytów</t>
  </si>
  <si>
    <t>Załącznik nr 16</t>
  </si>
  <si>
    <t xml:space="preserve">  </t>
  </si>
  <si>
    <t>Zaciągnięte zobowiązania (bez środków, o których mowa w art. 5 ust. 3) z tytułu:</t>
  </si>
  <si>
    <t>Planowane w roku budżetowym (bez środków, o których mowa w art. 5 ust 3):</t>
  </si>
  <si>
    <t>Środki, o których mowa w art. 5 ust 3</t>
  </si>
  <si>
    <t xml:space="preserve">Spłata rat kapitałowych z wyłączeniem środków o których mowa w art. 5 ust. 3 </t>
  </si>
  <si>
    <t>Uwaga: w kwocie 9 658 560 zł (wpisanej w kolumnie 4 pozycji 1.3.1) kwota zaciągniętych zobowiązań z tytułu pozyskania środków, o których mowa w art. 5 ust. 3 w wysokości 7 785 018,78 zł związana jest z zawartymi umowami z podmiotami  dysponującymi funduszami strukturalnymi</t>
  </si>
  <si>
    <t>Uwaga: w kwocie 15 235 414 zł (wpisanej w kolumnie 4 pozycji 1.3.2) kwota zaciągniętych zobowiązań z tytułu pozyskania środków, o których mowa w art. 5 ust 3 w wysokości 318 000 zł związana jest z zawartymi umowami z podmiotami  dysponującymi funduszami strukturalnymi</t>
  </si>
  <si>
    <t>Uwaga: spłata zobowiązań z tytułu pozyskania środków, o których mowa w art. 5 ust 3   w roku 2008 w wysokości 9 658 560 zł związana jest z zawartymi umowami z podmiotami  dysponującymi funduszami strukturalnymi w kwocie 7 785 018,78 zł.</t>
  </si>
  <si>
    <t>Spłata zobowiązań z tytułu otrzymania środków, o których mowa w art. 5  ust.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</si>
</sst>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wrapText="1" inden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4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textRotation="180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C1" sqref="A1:IV16384"/>
    </sheetView>
  </sheetViews>
  <sheetFormatPr defaultColWidth="9.00390625" defaultRowHeight="12.75"/>
  <sheetData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B2" sqref="B2:J2"/>
    </sheetView>
  </sheetViews>
  <sheetFormatPr defaultColWidth="9.00390625" defaultRowHeight="12.75"/>
  <cols>
    <col min="2" max="2" width="5.125" style="0" customWidth="1"/>
    <col min="3" max="3" width="44.875" style="0" customWidth="1"/>
    <col min="4" max="4" width="12.25390625" style="0" customWidth="1"/>
    <col min="5" max="10" width="10.125" style="0" customWidth="1"/>
  </cols>
  <sheetData>
    <row r="1" spans="9:10" ht="12.75">
      <c r="I1" s="42" t="s">
        <v>53</v>
      </c>
      <c r="J1" s="42"/>
    </row>
    <row r="2" spans="2:10" ht="18">
      <c r="B2" s="43" t="s">
        <v>0</v>
      </c>
      <c r="C2" s="43"/>
      <c r="D2" s="43"/>
      <c r="E2" s="43"/>
      <c r="F2" s="43"/>
      <c r="G2" s="43"/>
      <c r="H2" s="43"/>
      <c r="I2" s="43"/>
      <c r="J2" s="43"/>
    </row>
    <row r="3" ht="12.75">
      <c r="J3" s="1" t="s">
        <v>1</v>
      </c>
    </row>
    <row r="4" spans="2:10" s="3" customFormat="1" ht="35.25" customHeight="1">
      <c r="B4" s="44" t="s">
        <v>2</v>
      </c>
      <c r="C4" s="44" t="s">
        <v>3</v>
      </c>
      <c r="D4" s="45" t="s">
        <v>4</v>
      </c>
      <c r="E4" s="47" t="s">
        <v>5</v>
      </c>
      <c r="F4" s="47"/>
      <c r="G4" s="47"/>
      <c r="H4" s="47"/>
      <c r="I4" s="47"/>
      <c r="J4" s="47"/>
    </row>
    <row r="5" spans="2:10" s="3" customFormat="1" ht="23.25" customHeight="1">
      <c r="B5" s="44"/>
      <c r="C5" s="44"/>
      <c r="D5" s="46"/>
      <c r="E5" s="2">
        <v>2007</v>
      </c>
      <c r="F5" s="2">
        <v>2008</v>
      </c>
      <c r="G5" s="2">
        <v>2009</v>
      </c>
      <c r="H5" s="2">
        <v>2010</v>
      </c>
      <c r="I5" s="2">
        <v>2011</v>
      </c>
      <c r="J5" s="2">
        <v>2012</v>
      </c>
    </row>
    <row r="6" spans="2:10" s="5" customFormat="1" ht="8.2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/>
      <c r="J6" s="4">
        <v>9</v>
      </c>
    </row>
    <row r="7" spans="2:12" s="3" customFormat="1" ht="20.25" customHeight="1">
      <c r="B7" s="6" t="s">
        <v>6</v>
      </c>
      <c r="C7" s="7" t="s">
        <v>7</v>
      </c>
      <c r="D7" s="24">
        <f aca="true" t="shared" si="0" ref="D7:J7">D8+D11+D16</f>
        <v>41879268</v>
      </c>
      <c r="E7" s="24">
        <f t="shared" si="0"/>
        <v>50390110</v>
      </c>
      <c r="F7" s="24">
        <f t="shared" si="0"/>
        <v>47122609</v>
      </c>
      <c r="G7" s="24">
        <f t="shared" si="0"/>
        <v>31850396</v>
      </c>
      <c r="H7" s="24">
        <f t="shared" si="0"/>
        <v>21421283</v>
      </c>
      <c r="I7" s="24">
        <f t="shared" si="0"/>
        <v>11513463</v>
      </c>
      <c r="J7" s="18">
        <f t="shared" si="0"/>
        <v>2369024</v>
      </c>
      <c r="K7" s="31"/>
      <c r="L7" s="31"/>
    </row>
    <row r="8" spans="2:12" s="10" customFormat="1" ht="27.75" customHeight="1">
      <c r="B8" s="8" t="s">
        <v>8</v>
      </c>
      <c r="C8" s="9" t="s">
        <v>55</v>
      </c>
      <c r="D8" s="24">
        <v>13564076</v>
      </c>
      <c r="E8" s="24">
        <v>17434432</v>
      </c>
      <c r="F8" s="24">
        <v>22123635</v>
      </c>
      <c r="G8" s="24">
        <v>16509982</v>
      </c>
      <c r="H8" s="24">
        <v>11194339</v>
      </c>
      <c r="I8" s="24">
        <v>6399989</v>
      </c>
      <c r="J8" s="18">
        <f>J9</f>
        <v>2369024</v>
      </c>
      <c r="K8" s="32"/>
      <c r="L8" s="32"/>
    </row>
    <row r="9" spans="2:12" s="10" customFormat="1" ht="15" customHeight="1">
      <c r="B9" s="11" t="s">
        <v>9</v>
      </c>
      <c r="C9" s="12" t="s">
        <v>52</v>
      </c>
      <c r="D9" s="24">
        <v>13564076</v>
      </c>
      <c r="E9" s="24">
        <v>17434432</v>
      </c>
      <c r="F9" s="24">
        <v>22123635</v>
      </c>
      <c r="G9" s="24">
        <v>16509982</v>
      </c>
      <c r="H9" s="24">
        <v>11194339</v>
      </c>
      <c r="I9" s="24">
        <v>6399989</v>
      </c>
      <c r="J9" s="18">
        <v>2369024</v>
      </c>
      <c r="K9" s="32"/>
      <c r="L9" s="32"/>
    </row>
    <row r="10" spans="2:12" s="10" customFormat="1" ht="15" customHeight="1">
      <c r="B10" s="11" t="s">
        <v>10</v>
      </c>
      <c r="C10" s="12" t="s">
        <v>11</v>
      </c>
      <c r="D10" s="24"/>
      <c r="E10" s="24"/>
      <c r="F10" s="24"/>
      <c r="G10" s="24"/>
      <c r="H10" s="24"/>
      <c r="I10" s="24"/>
      <c r="J10" s="18"/>
      <c r="K10" s="32"/>
      <c r="L10" s="32"/>
    </row>
    <row r="11" spans="2:12" s="10" customFormat="1" ht="27" customHeight="1">
      <c r="B11" s="8" t="s">
        <v>12</v>
      </c>
      <c r="C11" s="9" t="s">
        <v>56</v>
      </c>
      <c r="D11" s="24">
        <f>D13</f>
        <v>8990058</v>
      </c>
      <c r="E11" s="25">
        <v>9261704</v>
      </c>
      <c r="F11" s="24"/>
      <c r="G11" s="24"/>
      <c r="H11" s="24"/>
      <c r="I11" s="24"/>
      <c r="J11" s="18"/>
      <c r="K11" s="32"/>
      <c r="L11" s="32"/>
    </row>
    <row r="12" spans="2:12" s="10" customFormat="1" ht="15" customHeight="1">
      <c r="B12" s="11" t="s">
        <v>13</v>
      </c>
      <c r="C12" s="12" t="s">
        <v>14</v>
      </c>
      <c r="D12" s="24"/>
      <c r="E12" s="24">
        <v>4740000</v>
      </c>
      <c r="F12" s="24"/>
      <c r="G12" s="24"/>
      <c r="H12" s="24"/>
      <c r="I12" s="24"/>
      <c r="J12" s="18"/>
      <c r="K12" s="32"/>
      <c r="L12" s="32"/>
    </row>
    <row r="13" spans="1:12" s="10" customFormat="1" ht="15" customHeight="1">
      <c r="A13" s="41">
        <v>59</v>
      </c>
      <c r="B13" s="11" t="s">
        <v>15</v>
      </c>
      <c r="C13" s="12" t="s">
        <v>16</v>
      </c>
      <c r="D13" s="24">
        <v>8990058</v>
      </c>
      <c r="E13" s="24">
        <v>4521704</v>
      </c>
      <c r="F13" s="24"/>
      <c r="G13" s="24"/>
      <c r="H13" s="24"/>
      <c r="I13" s="24"/>
      <c r="J13" s="18"/>
      <c r="K13" s="32"/>
      <c r="L13" s="32"/>
    </row>
    <row r="14" spans="2:12" s="10" customFormat="1" ht="15" customHeight="1">
      <c r="B14" s="11"/>
      <c r="C14" s="13" t="s">
        <v>17</v>
      </c>
      <c r="D14" s="24"/>
      <c r="E14" s="24"/>
      <c r="F14" s="24"/>
      <c r="G14" s="24"/>
      <c r="H14" s="24"/>
      <c r="I14" s="24"/>
      <c r="J14" s="18"/>
      <c r="K14" s="32"/>
      <c r="L14" s="32"/>
    </row>
    <row r="15" spans="2:12" s="10" customFormat="1" ht="15" customHeight="1">
      <c r="B15" s="11" t="s">
        <v>18</v>
      </c>
      <c r="C15" s="12" t="s">
        <v>19</v>
      </c>
      <c r="D15" s="24"/>
      <c r="E15" s="24"/>
      <c r="F15" s="24"/>
      <c r="G15" s="24"/>
      <c r="H15" s="24"/>
      <c r="I15" s="24"/>
      <c r="J15" s="18"/>
      <c r="K15" s="32"/>
      <c r="L15" s="32"/>
    </row>
    <row r="16" spans="2:12" s="10" customFormat="1" ht="26.25" customHeight="1">
      <c r="B16" s="8" t="s">
        <v>20</v>
      </c>
      <c r="C16" s="9" t="s">
        <v>57</v>
      </c>
      <c r="D16" s="19">
        <f aca="true" t="shared" si="1" ref="D16:I16">D17+D18</f>
        <v>19325134</v>
      </c>
      <c r="E16" s="19">
        <f t="shared" si="1"/>
        <v>23693974</v>
      </c>
      <c r="F16" s="19">
        <f t="shared" si="1"/>
        <v>24998974</v>
      </c>
      <c r="G16" s="19">
        <f t="shared" si="1"/>
        <v>15340414</v>
      </c>
      <c r="H16" s="19">
        <f t="shared" si="1"/>
        <v>10226944</v>
      </c>
      <c r="I16" s="19">
        <f t="shared" si="1"/>
        <v>5113474</v>
      </c>
      <c r="J16" s="37">
        <v>0</v>
      </c>
      <c r="K16" s="32"/>
      <c r="L16" s="32"/>
    </row>
    <row r="17" spans="2:12" s="10" customFormat="1" ht="15" customHeight="1">
      <c r="B17" s="11" t="s">
        <v>21</v>
      </c>
      <c r="C17" s="14" t="s">
        <v>22</v>
      </c>
      <c r="D17" s="19">
        <v>299462</v>
      </c>
      <c r="E17" s="19">
        <v>9658560</v>
      </c>
      <c r="F17" s="19">
        <v>24893974</v>
      </c>
      <c r="G17" s="19">
        <v>15340414</v>
      </c>
      <c r="H17" s="19">
        <v>10226944</v>
      </c>
      <c r="I17" s="19">
        <v>5113474</v>
      </c>
      <c r="J17" s="19">
        <v>0</v>
      </c>
      <c r="K17" s="32"/>
      <c r="L17" s="32"/>
    </row>
    <row r="18" spans="2:12" s="10" customFormat="1" ht="15" customHeight="1">
      <c r="B18" s="11" t="s">
        <v>23</v>
      </c>
      <c r="C18" s="14" t="s">
        <v>24</v>
      </c>
      <c r="D18" s="19">
        <v>19025672</v>
      </c>
      <c r="E18" s="20">
        <v>14035414</v>
      </c>
      <c r="F18" s="19">
        <v>105000</v>
      </c>
      <c r="G18" s="19"/>
      <c r="H18" s="19"/>
      <c r="I18" s="19"/>
      <c r="J18" s="19"/>
      <c r="K18" s="32"/>
      <c r="L18" s="32"/>
    </row>
    <row r="19" spans="2:12" s="3" customFormat="1" ht="22.5" customHeight="1">
      <c r="B19" s="6">
        <v>2</v>
      </c>
      <c r="C19" s="7" t="s">
        <v>25</v>
      </c>
      <c r="D19" s="26">
        <f aca="true" t="shared" si="2" ref="D19:I19">D20+D24+D25</f>
        <v>15276276</v>
      </c>
      <c r="E19" s="26">
        <f t="shared" si="2"/>
        <v>5172501</v>
      </c>
      <c r="F19" s="26">
        <f t="shared" si="2"/>
        <v>16062213</v>
      </c>
      <c r="G19" s="26">
        <f t="shared" si="2"/>
        <v>10619113</v>
      </c>
      <c r="H19" s="26">
        <f t="shared" si="2"/>
        <v>10034497</v>
      </c>
      <c r="I19" s="26">
        <f t="shared" si="2"/>
        <v>8967439</v>
      </c>
      <c r="J19" s="22">
        <f>J21+J24+J25</f>
        <v>2454024</v>
      </c>
      <c r="K19" s="31"/>
      <c r="L19" s="31"/>
    </row>
    <row r="20" spans="2:12" s="3" customFormat="1" ht="27.75" customHeight="1">
      <c r="B20" s="6" t="s">
        <v>26</v>
      </c>
      <c r="C20" s="7" t="s">
        <v>58</v>
      </c>
      <c r="D20" s="26">
        <f>D21</f>
        <v>5119702</v>
      </c>
      <c r="E20" s="24">
        <v>4572501</v>
      </c>
      <c r="F20" s="24">
        <v>5613653</v>
      </c>
      <c r="G20" s="24">
        <f>G21</f>
        <v>5315643</v>
      </c>
      <c r="H20" s="24">
        <v>4926027</v>
      </c>
      <c r="I20" s="24">
        <v>4030965</v>
      </c>
      <c r="J20" s="22"/>
      <c r="K20" s="31"/>
      <c r="L20" s="31"/>
    </row>
    <row r="21" spans="2:12" s="10" customFormat="1" ht="15" customHeight="1">
      <c r="B21" s="11" t="s">
        <v>27</v>
      </c>
      <c r="C21" s="12" t="s">
        <v>28</v>
      </c>
      <c r="D21" s="24">
        <v>5119702</v>
      </c>
      <c r="E21" s="24">
        <v>4572501</v>
      </c>
      <c r="F21" s="24">
        <v>5613653</v>
      </c>
      <c r="G21" s="24">
        <v>5315643</v>
      </c>
      <c r="H21" s="24">
        <v>4926027</v>
      </c>
      <c r="I21" s="24">
        <v>4030965</v>
      </c>
      <c r="J21" s="18">
        <v>2369024</v>
      </c>
      <c r="K21" s="32"/>
      <c r="L21" s="32"/>
    </row>
    <row r="22" spans="2:12" s="10" customFormat="1" ht="15" customHeight="1">
      <c r="B22" s="11" t="s">
        <v>29</v>
      </c>
      <c r="C22" s="12" t="s">
        <v>30</v>
      </c>
      <c r="D22" s="24"/>
      <c r="E22" s="24"/>
      <c r="F22" s="24"/>
      <c r="G22" s="24"/>
      <c r="H22" s="24"/>
      <c r="I22" s="24"/>
      <c r="J22" s="18"/>
      <c r="K22" s="32"/>
      <c r="L22" s="32"/>
    </row>
    <row r="23" spans="2:12" s="10" customFormat="1" ht="15" customHeight="1">
      <c r="B23" s="11" t="s">
        <v>31</v>
      </c>
      <c r="C23" s="12" t="s">
        <v>32</v>
      </c>
      <c r="D23" s="24"/>
      <c r="E23" s="24"/>
      <c r="F23" s="24"/>
      <c r="G23" s="24"/>
      <c r="H23" s="24"/>
      <c r="I23" s="24"/>
      <c r="J23" s="18"/>
      <c r="K23" s="32"/>
      <c r="L23" s="32"/>
    </row>
    <row r="24" spans="2:12" s="10" customFormat="1" ht="25.5" customHeight="1">
      <c r="B24" s="8" t="s">
        <v>33</v>
      </c>
      <c r="C24" s="9" t="s">
        <v>62</v>
      </c>
      <c r="D24" s="24">
        <v>9666574</v>
      </c>
      <c r="E24" s="24"/>
      <c r="F24" s="38">
        <v>9658560</v>
      </c>
      <c r="G24" s="24">
        <v>4713470</v>
      </c>
      <c r="H24" s="24">
        <v>4713470</v>
      </c>
      <c r="I24" s="24">
        <v>4713474</v>
      </c>
      <c r="J24" s="21">
        <v>0</v>
      </c>
      <c r="K24" s="32"/>
      <c r="L24" s="32"/>
    </row>
    <row r="25" spans="2:12" s="15" customFormat="1" ht="20.25" customHeight="1">
      <c r="B25" s="8" t="s">
        <v>34</v>
      </c>
      <c r="C25" s="9" t="s">
        <v>35</v>
      </c>
      <c r="D25" s="30">
        <v>490000</v>
      </c>
      <c r="E25" s="30">
        <v>600000</v>
      </c>
      <c r="F25" s="30">
        <v>790000</v>
      </c>
      <c r="G25" s="30">
        <v>590000</v>
      </c>
      <c r="H25" s="30">
        <v>395000</v>
      </c>
      <c r="I25" s="30">
        <v>223000</v>
      </c>
      <c r="J25" s="40">
        <v>85000</v>
      </c>
      <c r="K25" s="33"/>
      <c r="L25" s="33"/>
    </row>
    <row r="26" spans="2:12" s="3" customFormat="1" ht="22.5" customHeight="1">
      <c r="B26" s="6" t="s">
        <v>36</v>
      </c>
      <c r="C26" s="7" t="s">
        <v>37</v>
      </c>
      <c r="D26" s="27">
        <v>123489849</v>
      </c>
      <c r="E26" s="28">
        <v>119449790</v>
      </c>
      <c r="F26" s="27">
        <v>125000000</v>
      </c>
      <c r="G26" s="27">
        <v>130000000</v>
      </c>
      <c r="H26" s="27">
        <v>135000000</v>
      </c>
      <c r="I26" s="27">
        <v>140000000</v>
      </c>
      <c r="J26" s="23">
        <v>145000000</v>
      </c>
      <c r="K26" s="31"/>
      <c r="L26" s="31"/>
    </row>
    <row r="27" spans="2:12" s="16" customFormat="1" ht="22.5" customHeight="1">
      <c r="B27" s="6" t="s">
        <v>38</v>
      </c>
      <c r="C27" s="7" t="s">
        <v>39</v>
      </c>
      <c r="D27" s="27">
        <v>141045025</v>
      </c>
      <c r="E27" s="27">
        <v>142174407</v>
      </c>
      <c r="F27" s="26"/>
      <c r="G27" s="26"/>
      <c r="H27" s="26"/>
      <c r="I27" s="26"/>
      <c r="J27" s="35"/>
      <c r="K27" s="34"/>
      <c r="L27" s="34"/>
    </row>
    <row r="28" spans="2:12" s="16" customFormat="1" ht="22.5" customHeight="1">
      <c r="B28" s="6" t="s">
        <v>40</v>
      </c>
      <c r="C28" s="7" t="s">
        <v>41</v>
      </c>
      <c r="D28" s="27">
        <v>-17555176</v>
      </c>
      <c r="E28" s="27">
        <f>E26-E27</f>
        <v>-22724617</v>
      </c>
      <c r="F28" s="26" t="s">
        <v>54</v>
      </c>
      <c r="G28" s="26"/>
      <c r="H28" s="26"/>
      <c r="I28" s="26"/>
      <c r="J28" s="35"/>
      <c r="K28" s="34"/>
      <c r="L28" s="34"/>
    </row>
    <row r="29" spans="2:12" s="3" customFormat="1" ht="22.5" customHeight="1">
      <c r="B29" s="6" t="s">
        <v>42</v>
      </c>
      <c r="C29" s="7" t="s">
        <v>43</v>
      </c>
      <c r="D29" s="26"/>
      <c r="E29" s="26"/>
      <c r="F29" s="26"/>
      <c r="G29" s="26"/>
      <c r="H29" s="26"/>
      <c r="I29" s="26"/>
      <c r="J29" s="22"/>
      <c r="K29" s="31"/>
      <c r="L29" s="31"/>
    </row>
    <row r="30" spans="2:10" s="10" customFormat="1" ht="18" customHeight="1">
      <c r="B30" s="8" t="s">
        <v>44</v>
      </c>
      <c r="C30" s="17" t="s">
        <v>45</v>
      </c>
      <c r="D30" s="29">
        <f aca="true" t="shared" si="3" ref="D30:J30">(D7-D20-D24)/D26*100</f>
        <v>21.939448642454813</v>
      </c>
      <c r="E30" s="29">
        <f t="shared" si="3"/>
        <v>38.35721184608194</v>
      </c>
      <c r="F30" s="29">
        <f t="shared" si="3"/>
        <v>25.480316800000004</v>
      </c>
      <c r="G30" s="29">
        <f t="shared" si="3"/>
        <v>16.785602307692308</v>
      </c>
      <c r="H30" s="29">
        <f t="shared" si="3"/>
        <v>8.727248888888889</v>
      </c>
      <c r="I30" s="29">
        <f t="shared" si="3"/>
        <v>1.977874285714286</v>
      </c>
      <c r="J30" s="36">
        <f t="shared" si="3"/>
        <v>1.633809655172414</v>
      </c>
    </row>
    <row r="31" spans="2:10" s="10" customFormat="1" ht="44.25" customHeight="1">
      <c r="B31" s="8" t="s">
        <v>46</v>
      </c>
      <c r="C31" s="17" t="s">
        <v>47</v>
      </c>
      <c r="D31" s="29">
        <f>(D8+D11-D20)/D26*100</f>
        <v>14.118109416426607</v>
      </c>
      <c r="E31" s="29">
        <v>32.58</v>
      </c>
      <c r="F31" s="29">
        <v>25.48</v>
      </c>
      <c r="G31" s="29">
        <v>16.48</v>
      </c>
      <c r="H31" s="29">
        <v>8.43</v>
      </c>
      <c r="I31" s="29">
        <v>1.69</v>
      </c>
      <c r="J31" s="36">
        <v>1.63</v>
      </c>
    </row>
    <row r="32" spans="2:10" s="10" customFormat="1" ht="17.25" customHeight="1">
      <c r="B32" s="8" t="s">
        <v>48</v>
      </c>
      <c r="C32" s="17" t="s">
        <v>49</v>
      </c>
      <c r="D32" s="29">
        <f aca="true" t="shared" si="4" ref="D32:J32">D19/D26*100</f>
        <v>12.370471033615079</v>
      </c>
      <c r="E32" s="29">
        <f t="shared" si="4"/>
        <v>4.33027215870367</v>
      </c>
      <c r="F32" s="29">
        <f t="shared" si="4"/>
        <v>12.849770399999999</v>
      </c>
      <c r="G32" s="29">
        <f t="shared" si="4"/>
        <v>8.168548461538462</v>
      </c>
      <c r="H32" s="29">
        <f t="shared" si="4"/>
        <v>7.43296074074074</v>
      </c>
      <c r="I32" s="29">
        <f t="shared" si="4"/>
        <v>6.405313571428571</v>
      </c>
      <c r="J32" s="36">
        <f t="shared" si="4"/>
        <v>1.6924303448275864</v>
      </c>
    </row>
    <row r="33" spans="1:10" s="10" customFormat="1" ht="27" customHeight="1">
      <c r="A33" s="41"/>
      <c r="B33" s="8" t="s">
        <v>50</v>
      </c>
      <c r="C33" s="17" t="s">
        <v>51</v>
      </c>
      <c r="D33" s="29">
        <f>(D20+D25)/D26*100</f>
        <v>4.542642205352442</v>
      </c>
      <c r="E33" s="29">
        <f>(E20+E25)/E26*100</f>
        <v>4.33027215870367</v>
      </c>
      <c r="F33" s="29">
        <v>5.12</v>
      </c>
      <c r="G33" s="29">
        <v>8.48</v>
      </c>
      <c r="H33" s="29">
        <v>7.73</v>
      </c>
      <c r="I33" s="29">
        <v>6.69</v>
      </c>
      <c r="J33" s="36">
        <v>1.69</v>
      </c>
    </row>
    <row r="34" ht="12" customHeight="1"/>
    <row r="35" spans="3:7" ht="27.75" customHeight="1" hidden="1">
      <c r="C35" s="48"/>
      <c r="D35" s="48"/>
      <c r="E35" s="48"/>
      <c r="F35" s="48"/>
      <c r="G35" s="48"/>
    </row>
    <row r="36" ht="12.75">
      <c r="C36" s="39"/>
    </row>
    <row r="37" spans="3:9" ht="12.75">
      <c r="C37" s="48" t="s">
        <v>59</v>
      </c>
      <c r="D37" s="48"/>
      <c r="E37" s="48"/>
      <c r="F37" s="48"/>
      <c r="G37" s="48"/>
      <c r="H37" s="48"/>
      <c r="I37" s="48"/>
    </row>
    <row r="38" spans="3:9" ht="12.75">
      <c r="C38" s="48"/>
      <c r="D38" s="48"/>
      <c r="E38" s="48"/>
      <c r="F38" s="48"/>
      <c r="G38" s="48"/>
      <c r="H38" s="48"/>
      <c r="I38" s="48"/>
    </row>
    <row r="39" spans="3:9" ht="12.75">
      <c r="C39" s="48"/>
      <c r="D39" s="48"/>
      <c r="E39" s="48"/>
      <c r="F39" s="48"/>
      <c r="G39" s="48"/>
      <c r="H39" s="48"/>
      <c r="I39" s="48"/>
    </row>
    <row r="40" ht="12.75">
      <c r="A40" s="41"/>
    </row>
    <row r="41" spans="3:9" ht="12.75">
      <c r="C41" s="48" t="s">
        <v>60</v>
      </c>
      <c r="D41" s="48"/>
      <c r="E41" s="48"/>
      <c r="F41" s="48"/>
      <c r="G41" s="48"/>
      <c r="H41" s="48"/>
      <c r="I41" s="48"/>
    </row>
    <row r="42" spans="3:9" ht="12.75">
      <c r="C42" s="48"/>
      <c r="D42" s="48"/>
      <c r="E42" s="48"/>
      <c r="F42" s="48"/>
      <c r="G42" s="48"/>
      <c r="H42" s="48"/>
      <c r="I42" s="48"/>
    </row>
    <row r="43" spans="1:9" ht="15.75">
      <c r="A43" s="41">
        <v>60</v>
      </c>
      <c r="C43" s="48"/>
      <c r="D43" s="48"/>
      <c r="E43" s="48"/>
      <c r="F43" s="48"/>
      <c r="G43" s="48"/>
      <c r="H43" s="48"/>
      <c r="I43" s="48"/>
    </row>
    <row r="45" spans="3:9" ht="12.75">
      <c r="C45" s="48" t="s">
        <v>61</v>
      </c>
      <c r="D45" s="48"/>
      <c r="E45" s="48"/>
      <c r="F45" s="48"/>
      <c r="G45" s="48"/>
      <c r="H45" s="48"/>
      <c r="I45" s="48"/>
    </row>
    <row r="46" spans="3:9" ht="12.75">
      <c r="C46" s="48"/>
      <c r="D46" s="48"/>
      <c r="E46" s="48"/>
      <c r="F46" s="48"/>
      <c r="G46" s="48"/>
      <c r="H46" s="48"/>
      <c r="I46" s="48"/>
    </row>
    <row r="47" spans="3:9" ht="12.75">
      <c r="C47" s="48"/>
      <c r="D47" s="48"/>
      <c r="E47" s="48"/>
      <c r="F47" s="48"/>
      <c r="G47" s="48"/>
      <c r="H47" s="48"/>
      <c r="I47" s="48"/>
    </row>
  </sheetData>
  <mergeCells count="10">
    <mergeCell ref="C35:G35"/>
    <mergeCell ref="C37:I39"/>
    <mergeCell ref="C41:I43"/>
    <mergeCell ref="C45:I47"/>
    <mergeCell ref="I1:J1"/>
    <mergeCell ref="B2:J2"/>
    <mergeCell ref="B4:B5"/>
    <mergeCell ref="C4:C5"/>
    <mergeCell ref="D4:D5"/>
    <mergeCell ref="E4:J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2007-01-31T08:03:47Z</cp:lastPrinted>
  <dcterms:created xsi:type="dcterms:W3CDTF">1997-02-26T13:46:56Z</dcterms:created>
  <dcterms:modified xsi:type="dcterms:W3CDTF">2007-02-16T19:09:47Z</dcterms:modified>
  <cp:category/>
  <cp:version/>
  <cp:contentType/>
  <cp:contentStatus/>
</cp:coreProperties>
</file>