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<sst xmlns="http://schemas.openxmlformats.org/spreadsheetml/2006/main" count="66" uniqueCount="66">
  <si>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Załącznik nr 16</t>
  </si>
  <si>
    <t>Prognoza kwoty długu i spłat na rok 2008 i lata następne</t>
  </si>
  <si>
    <t>w złotych</t>
  </si>
  <si>
    <t>Lp.</t>
  </si>
  <si>
    <t>Wyszczególnienie</t>
  </si>
  <si>
    <t>Kwota długu na dzień 31.12.2007</t>
  </si>
  <si>
    <t>Prognoza</t>
  </si>
  <si>
    <t>1.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</si>
  <si>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</si>
  <si>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1.1</t>
  </si>
  <si>
    <t>Zaciągnięte zobowiązania (bez środków, o których mowa w art. 5 ust. 3) z tytułu:</t>
  </si>
  <si>
    <t>1.1.1</t>
  </si>
  <si>
    <t>pożyczek i kredytów</t>
  </si>
  <si>
    <t>1.1.2</t>
  </si>
  <si>
    <t>obligacji</t>
  </si>
  <si>
    <t>1.2</t>
  </si>
  <si>
    <t>Planowane w roku budżetowym (bez środków, o których mowa w art. 5 ust 3):</t>
  </si>
  <si>
    <t>1.2.1</t>
  </si>
  <si>
    <t>pożyczki</t>
  </si>
  <si>
    <t xml:space="preserve"> </t>
  </si>
  <si>
    <t>1.2.2</t>
  </si>
  <si>
    <t>kredyty,  w tym:</t>
  </si>
  <si>
    <t>EBOiR</t>
  </si>
  <si>
    <t>1.2.3</t>
  </si>
  <si>
    <t>obligacje</t>
  </si>
  <si>
    <t>1.3</t>
  </si>
  <si>
    <t>Środki, o których mowa w art. 5 ust 3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</si>
  <si>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</si>
  <si>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</si>
  <si>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</si>
  <si>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</si>
  <si>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</si>
  <si>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</si>
  <si>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 xml:space="preserve">Spłata rat kapitałowych z wyłączeniem środków o których mowa w art. 5 ust. 3 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</si>
  <si>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</si>
  <si>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</si>
  <si>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</si>
  <si>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</si>
  <si>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</si>
  <si>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</si>
  <si>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</si>
  <si>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otrzymania środków, o których mowa w art. 5  ust. 3</t>
  </si>
  <si>
    <t>2.3</t>
  </si>
  <si>
    <t>Spłata odsetek i dyskonta</t>
  </si>
  <si>
    <t>3.</t>
  </si>
  <si>
    <t>Prognozowane dochody budżetowe, w tym:</t>
  </si>
  <si>
    <t>3.1</t>
  </si>
  <si>
    <t>dotacje rozwojowe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</si>
  <si>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</si>
  <si>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</si>
  <si>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</si>
  <si>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</si>
  <si>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</si>
  <si>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</si>
  <si>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</si>
  <si>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r>
      <t xml:space="preserve">długu </t>
    </r>
    <r>
      <rPr>
        <sz val="10"/>
        <rFont val="Arial"/>
        <family val="2"/>
      </rPr>
      <t>(art. 170 ust. 1)         (1-2.1-2.2):3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</si>
  <si>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</si>
  <si>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</si>
  <si>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</si>
  <si>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</si>
  <si>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</si>
  <si>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</si>
  <si>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Uwaga: w kwocie 7 785 019 zł (wpisanej w kolumnie 3 pozycji 1.3.1) kwota zaciągniętych zobowiązań z tytułu pozyskania środków, o których mowa w art. 5 ust. 3 w wysokości 7 785 019 zł związana jest z zawartymi umowami z podmiotami  dysponującymi funduszami strukturalnymi</t>
  </si>
  <si>
    <t>Uwaga: w kwocie 2 556 467 zł (wpisanej w kolumnie 3 pozycji 1.3.2) kwota planowanych zobowiązań z tytułu pozyskania środków, o których mowa w art. 5 ust 3 w wysokości 961 390 zł (do wysokości aktualnego planu w budżecie na przebudowę ul. Widok) związana jest z zawartymi umowami z podmiotami  dysponującymi funduszami strukturalnymi</t>
  </si>
  <si>
    <r>
      <t xml:space="preserve">Spłata zobowiązań z tytułu otrzymania środków, o których mowa w art. 5  ust. 3 w kwocie </t>
    </r>
    <r>
      <rPr>
        <u val="single"/>
        <sz val="10"/>
        <rFont val="Arial"/>
        <family val="2"/>
      </rPr>
      <t>7 803 012</t>
    </r>
    <r>
      <rPr>
        <sz val="10"/>
        <rFont val="Arial"/>
        <family val="2"/>
      </rPr>
      <t xml:space="preserve"> zł związana jest z zawartymi umowami z podmiotami  dysponującymi funduszami strukturalnymi, w kwocie 2 538 474 zł</t>
    </r>
    <r>
      <rPr>
        <sz val="10"/>
        <rFont val="Arial"/>
        <family val="2"/>
      </rPr>
      <t xml:space="preserve"> k</t>
    </r>
    <r>
      <rPr>
        <sz val="10"/>
        <rFont val="Arial"/>
        <family val="2"/>
      </rPr>
      <t>wota 1 316 282,11 zł związana jest z zawartymi umowami z podmiotami  dysponującymi funduszami strukturalnymi</t>
    </r>
  </si>
  <si>
    <t>* UWAGA   pomniejsza się o kwotę umorzeń pożyczek w 2007 r. w wysokości 139 800 zł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</si>
</sst>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textRotation="180"/>
    </xf>
    <xf numFmtId="0" fontId="2" fillId="0" borderId="1" xfId="0" applyFont="1" applyBorder="1" applyAlignment="1">
      <alignment horizontal="left" wrapText="1" indent="8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/>
    </xf>
    <xf numFmtId="3" fontId="8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3" fontId="9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wrapText="1" indent="1"/>
    </xf>
    <xf numFmtId="43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C1" sqref="C1"/>
    </sheetView>
  </sheetViews>
  <sheetFormatPr defaultColWidth="9.00390625" defaultRowHeight="12.75"/>
  <cols>
    <col min="2" max="2" width="5.125" style="0" customWidth="1"/>
    <col min="3" max="3" width="44.875" style="0" customWidth="1"/>
    <col min="4" max="4" width="12.25390625" style="0" customWidth="1"/>
    <col min="5" max="9" width="10.125" style="0" customWidth="1"/>
    <col min="10" max="11" width="11.125" style="0" customWidth="1"/>
  </cols>
  <sheetData>
    <row r="1" spans="9:11" ht="12.75">
      <c r="I1" s="62" t="s">
        <v>0</v>
      </c>
      <c r="J1" s="62"/>
      <c r="K1" s="1"/>
    </row>
    <row r="2" spans="2:11" ht="18">
      <c r="B2" s="63" t="s">
        <v>1</v>
      </c>
      <c r="C2" s="63"/>
      <c r="D2" s="63"/>
      <c r="E2" s="63"/>
      <c r="F2" s="63"/>
      <c r="G2" s="63"/>
      <c r="H2" s="63"/>
      <c r="I2" s="63"/>
      <c r="J2" s="63"/>
      <c r="K2" s="2"/>
    </row>
    <row r="3" spans="3:11" ht="12.75">
      <c r="C3" s="64"/>
      <c r="D3" s="64"/>
      <c r="E3" s="64"/>
      <c r="F3" s="64"/>
      <c r="G3" s="64"/>
      <c r="H3" s="64"/>
      <c r="I3" s="64"/>
      <c r="J3" s="1" t="s">
        <v>2</v>
      </c>
      <c r="K3" s="1"/>
    </row>
    <row r="4" spans="2:11" s="3" customFormat="1" ht="35.25" customHeight="1">
      <c r="B4" s="65" t="s">
        <v>3</v>
      </c>
      <c r="C4" s="65" t="s">
        <v>4</v>
      </c>
      <c r="D4" s="66" t="s">
        <v>5</v>
      </c>
      <c r="E4" s="68" t="s">
        <v>6</v>
      </c>
      <c r="F4" s="68"/>
      <c r="G4" s="68"/>
      <c r="H4" s="68"/>
      <c r="I4" s="68"/>
      <c r="J4" s="68"/>
      <c r="K4" s="5"/>
    </row>
    <row r="5" spans="2:11" s="3" customFormat="1" ht="23.25" customHeight="1">
      <c r="B5" s="65"/>
      <c r="C5" s="65"/>
      <c r="D5" s="67"/>
      <c r="E5" s="4">
        <v>2008</v>
      </c>
      <c r="F5" s="4">
        <v>2009</v>
      </c>
      <c r="G5" s="4">
        <v>2010</v>
      </c>
      <c r="H5" s="4">
        <v>2011</v>
      </c>
      <c r="I5" s="4">
        <v>2012</v>
      </c>
      <c r="J5" s="4">
        <v>2013</v>
      </c>
      <c r="K5" s="6"/>
    </row>
    <row r="6" spans="2:11" s="7" customFormat="1" ht="8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/>
      <c r="J6" s="8">
        <v>9</v>
      </c>
      <c r="K6" s="9"/>
    </row>
    <row r="7" spans="2:13" s="3" customFormat="1" ht="20.25" customHeight="1">
      <c r="B7" s="10" t="s">
        <v>7</v>
      </c>
      <c r="C7" s="11" t="s">
        <v>8</v>
      </c>
      <c r="D7" s="12">
        <f aca="true" t="shared" si="0" ref="D7:I7">D8+D11+D16</f>
        <v>35657622</v>
      </c>
      <c r="E7" s="12">
        <f t="shared" si="0"/>
        <v>50420328</v>
      </c>
      <c r="F7" s="12">
        <f t="shared" si="0"/>
        <v>45384861</v>
      </c>
      <c r="G7" s="12">
        <f t="shared" si="0"/>
        <v>32853486</v>
      </c>
      <c r="H7" s="13">
        <f t="shared" si="0"/>
        <v>23382878</v>
      </c>
      <c r="I7" s="13">
        <f t="shared" si="0"/>
        <v>14738079</v>
      </c>
      <c r="J7" s="13">
        <f>J8+J11+J16</f>
        <v>7138219</v>
      </c>
      <c r="K7" s="14"/>
      <c r="L7" s="15"/>
      <c r="M7" s="15"/>
    </row>
    <row r="8" spans="2:13" s="16" customFormat="1" ht="27.75" customHeight="1">
      <c r="B8" s="17" t="s">
        <v>9</v>
      </c>
      <c r="C8" s="18" t="s">
        <v>10</v>
      </c>
      <c r="D8" s="13">
        <f aca="true" t="shared" si="1" ref="D8:J8">D9</f>
        <v>17434432</v>
      </c>
      <c r="E8" s="19">
        <f t="shared" si="1"/>
        <v>20743635</v>
      </c>
      <c r="F8" s="19">
        <f t="shared" si="1"/>
        <v>42846387</v>
      </c>
      <c r="G8" s="19">
        <f t="shared" si="1"/>
        <v>32853486</v>
      </c>
      <c r="H8" s="13">
        <f t="shared" si="1"/>
        <v>23382878</v>
      </c>
      <c r="I8" s="13">
        <f t="shared" si="1"/>
        <v>14738079</v>
      </c>
      <c r="J8" s="13">
        <f t="shared" si="1"/>
        <v>7138219</v>
      </c>
      <c r="K8" s="14"/>
      <c r="L8" s="20"/>
      <c r="M8" s="20"/>
    </row>
    <row r="9" spans="2:13" s="16" customFormat="1" ht="15" customHeight="1">
      <c r="B9" s="21" t="s">
        <v>11</v>
      </c>
      <c r="C9" s="22" t="s">
        <v>12</v>
      </c>
      <c r="D9" s="12">
        <v>17434432</v>
      </c>
      <c r="E9" s="12">
        <f aca="true" t="shared" si="2" ref="E9:J9">D8+D11-D21</f>
        <v>20743635</v>
      </c>
      <c r="F9" s="12">
        <f t="shared" si="2"/>
        <v>42846387</v>
      </c>
      <c r="G9" s="12">
        <f t="shared" si="2"/>
        <v>32853486</v>
      </c>
      <c r="H9" s="12">
        <f t="shared" si="2"/>
        <v>23382878</v>
      </c>
      <c r="I9" s="12">
        <f t="shared" si="2"/>
        <v>14738079</v>
      </c>
      <c r="J9" s="12">
        <f t="shared" si="2"/>
        <v>7138219</v>
      </c>
      <c r="K9" s="23"/>
      <c r="L9" s="20"/>
      <c r="M9" s="20"/>
    </row>
    <row r="10" spans="2:13" s="16" customFormat="1" ht="15" customHeight="1">
      <c r="B10" s="21" t="s">
        <v>13</v>
      </c>
      <c r="C10" s="22" t="s">
        <v>14</v>
      </c>
      <c r="D10" s="12"/>
      <c r="E10" s="12"/>
      <c r="F10" s="12"/>
      <c r="G10" s="12"/>
      <c r="H10" s="12"/>
      <c r="I10" s="19"/>
      <c r="J10" s="19"/>
      <c r="K10" s="24"/>
      <c r="L10" s="20"/>
      <c r="M10" s="20"/>
    </row>
    <row r="11" spans="2:13" s="16" customFormat="1" ht="27" customHeight="1">
      <c r="B11" s="17" t="s">
        <v>15</v>
      </c>
      <c r="C11" s="18" t="s">
        <v>16</v>
      </c>
      <c r="D11" s="25">
        <v>7881704</v>
      </c>
      <c r="E11" s="26">
        <v>27138219</v>
      </c>
      <c r="F11" s="12"/>
      <c r="G11" s="12"/>
      <c r="H11" s="12"/>
      <c r="I11" s="19"/>
      <c r="J11" s="19"/>
      <c r="K11" s="24"/>
      <c r="L11" s="20"/>
      <c r="M11" s="20"/>
    </row>
    <row r="12" spans="2:13" s="16" customFormat="1" ht="15" customHeight="1">
      <c r="B12" s="21" t="s">
        <v>17</v>
      </c>
      <c r="C12" s="22" t="s">
        <v>18</v>
      </c>
      <c r="D12" s="12">
        <v>3360000</v>
      </c>
      <c r="E12" s="12"/>
      <c r="F12" s="12"/>
      <c r="G12" s="12"/>
      <c r="H12" s="12"/>
      <c r="I12" s="19"/>
      <c r="J12" s="19"/>
      <c r="K12" s="24" t="s">
        <v>19</v>
      </c>
      <c r="L12" s="20"/>
      <c r="M12" s="20"/>
    </row>
    <row r="13" spans="1:13" s="16" customFormat="1" ht="15" customHeight="1">
      <c r="A13" s="27"/>
      <c r="B13" s="21" t="s">
        <v>20</v>
      </c>
      <c r="C13" s="22" t="s">
        <v>21</v>
      </c>
      <c r="D13" s="12">
        <v>4521704</v>
      </c>
      <c r="E13" s="12"/>
      <c r="F13" s="12"/>
      <c r="G13" s="12"/>
      <c r="H13" s="12"/>
      <c r="I13" s="19"/>
      <c r="J13" s="19"/>
      <c r="K13" s="24"/>
      <c r="L13" s="20"/>
      <c r="M13" s="20"/>
    </row>
    <row r="14" spans="2:13" s="16" customFormat="1" ht="15" customHeight="1">
      <c r="B14" s="21"/>
      <c r="C14" s="28" t="s">
        <v>22</v>
      </c>
      <c r="D14" s="12"/>
      <c r="E14" s="12"/>
      <c r="F14" s="12"/>
      <c r="G14" s="12"/>
      <c r="H14" s="12"/>
      <c r="I14" s="19"/>
      <c r="J14" s="19"/>
      <c r="K14" s="24"/>
      <c r="L14" s="20"/>
      <c r="M14" s="20"/>
    </row>
    <row r="15" spans="2:13" s="16" customFormat="1" ht="15" customHeight="1">
      <c r="B15" s="21" t="s">
        <v>23</v>
      </c>
      <c r="C15" s="22" t="s">
        <v>24</v>
      </c>
      <c r="D15" s="12"/>
      <c r="E15" s="12"/>
      <c r="F15" s="12"/>
      <c r="G15" s="12"/>
      <c r="H15" s="12"/>
      <c r="I15" s="19"/>
      <c r="J15" s="19"/>
      <c r="K15" s="24"/>
      <c r="L15" s="20"/>
      <c r="M15" s="20"/>
    </row>
    <row r="16" spans="2:13" s="16" customFormat="1" ht="26.25" customHeight="1">
      <c r="B16" s="17" t="s">
        <v>25</v>
      </c>
      <c r="C16" s="18" t="s">
        <v>26</v>
      </c>
      <c r="D16" s="29">
        <f>D17+D18</f>
        <v>10341486</v>
      </c>
      <c r="E16" s="29">
        <v>2538474</v>
      </c>
      <c r="F16" s="29">
        <v>2538474</v>
      </c>
      <c r="G16" s="29">
        <f>G17+G18</f>
        <v>0</v>
      </c>
      <c r="H16" s="29">
        <f>H17+H18</f>
        <v>0</v>
      </c>
      <c r="I16" s="30">
        <v>0</v>
      </c>
      <c r="J16" s="30">
        <v>0</v>
      </c>
      <c r="K16" s="31"/>
      <c r="L16" s="20"/>
      <c r="M16" s="20"/>
    </row>
    <row r="17" spans="2:13" s="16" customFormat="1" ht="15" customHeight="1">
      <c r="B17" s="21" t="s">
        <v>27</v>
      </c>
      <c r="C17" s="32" t="s">
        <v>28</v>
      </c>
      <c r="D17" s="29">
        <v>7785019</v>
      </c>
      <c r="E17" s="29">
        <v>2538474</v>
      </c>
      <c r="F17" s="29">
        <v>2538474</v>
      </c>
      <c r="G17" s="29"/>
      <c r="H17" s="29"/>
      <c r="I17" s="29"/>
      <c r="J17" s="29"/>
      <c r="K17" s="33"/>
      <c r="L17" s="20"/>
      <c r="M17" s="20"/>
    </row>
    <row r="18" spans="2:13" s="16" customFormat="1" ht="15" customHeight="1">
      <c r="B18" s="21" t="s">
        <v>29</v>
      </c>
      <c r="C18" s="32" t="s">
        <v>30</v>
      </c>
      <c r="D18" s="34">
        <v>2556467</v>
      </c>
      <c r="E18" s="29"/>
      <c r="F18" s="29"/>
      <c r="G18" s="29"/>
      <c r="H18" s="29"/>
      <c r="I18" s="29"/>
      <c r="J18" s="29"/>
      <c r="K18" s="33"/>
      <c r="L18" s="20"/>
      <c r="M18" s="20"/>
    </row>
    <row r="19" spans="2:13" s="3" customFormat="1" ht="22.5" customHeight="1">
      <c r="B19" s="10">
        <v>2</v>
      </c>
      <c r="C19" s="11" t="s">
        <v>31</v>
      </c>
      <c r="D19" s="35">
        <f>D20+D24+D25</f>
        <v>12835713</v>
      </c>
      <c r="E19" s="35">
        <f>E20+E24+E25</f>
        <v>5635467</v>
      </c>
      <c r="F19" s="35">
        <f>F20+F24+F25</f>
        <v>13731375</v>
      </c>
      <c r="G19" s="35">
        <f>G20+G24+G25</f>
        <v>10420608</v>
      </c>
      <c r="H19" s="35">
        <f>H20+H24+H25</f>
        <v>9304799</v>
      </c>
      <c r="I19" s="36">
        <f>I21+I24+I25</f>
        <v>8014860</v>
      </c>
      <c r="J19" s="36">
        <f>J21+J24+J25</f>
        <v>7338219</v>
      </c>
      <c r="K19" s="37"/>
      <c r="L19" s="15"/>
      <c r="M19" s="15"/>
    </row>
    <row r="20" spans="2:13" s="3" customFormat="1" ht="27.75" customHeight="1">
      <c r="B20" s="10" t="s">
        <v>32</v>
      </c>
      <c r="C20" s="11" t="s">
        <v>33</v>
      </c>
      <c r="D20" s="35">
        <v>4432701</v>
      </c>
      <c r="E20" s="12">
        <v>5035467</v>
      </c>
      <c r="F20" s="12">
        <v>9992901</v>
      </c>
      <c r="G20" s="12">
        <v>9470608</v>
      </c>
      <c r="H20" s="12">
        <v>8644799</v>
      </c>
      <c r="I20" s="19">
        <v>7599860</v>
      </c>
      <c r="J20" s="19">
        <v>7138219</v>
      </c>
      <c r="K20" s="24"/>
      <c r="L20" s="15"/>
      <c r="M20" s="15"/>
    </row>
    <row r="21" spans="2:13" s="16" customFormat="1" ht="15" customHeight="1">
      <c r="B21" s="21" t="s">
        <v>34</v>
      </c>
      <c r="C21" s="22" t="s">
        <v>35</v>
      </c>
      <c r="D21" s="12">
        <v>4572501</v>
      </c>
      <c r="E21" s="12">
        <v>5035467</v>
      </c>
      <c r="F21" s="12">
        <v>9992901</v>
      </c>
      <c r="G21" s="12">
        <v>9470608</v>
      </c>
      <c r="H21" s="12">
        <v>8644799</v>
      </c>
      <c r="I21" s="19">
        <v>7599860</v>
      </c>
      <c r="J21" s="19">
        <v>7138219</v>
      </c>
      <c r="K21" s="24"/>
      <c r="L21" s="20"/>
      <c r="M21" s="20"/>
    </row>
    <row r="22" spans="2:13" s="16" customFormat="1" ht="15" customHeight="1">
      <c r="B22" s="21" t="s">
        <v>36</v>
      </c>
      <c r="C22" s="22" t="s">
        <v>37</v>
      </c>
      <c r="D22" s="12"/>
      <c r="E22" s="12"/>
      <c r="F22" s="12"/>
      <c r="G22" s="12"/>
      <c r="H22" s="12"/>
      <c r="I22" s="19"/>
      <c r="J22" s="19"/>
      <c r="K22" s="24"/>
      <c r="L22" s="20"/>
      <c r="M22" s="20"/>
    </row>
    <row r="23" spans="2:13" s="16" customFormat="1" ht="15" customHeight="1">
      <c r="B23" s="21" t="s">
        <v>38</v>
      </c>
      <c r="C23" s="22" t="s">
        <v>39</v>
      </c>
      <c r="D23" s="12"/>
      <c r="E23" s="12"/>
      <c r="F23" s="12"/>
      <c r="G23" s="12"/>
      <c r="H23" s="12"/>
      <c r="I23" s="19"/>
      <c r="J23" s="19"/>
      <c r="K23" s="24"/>
      <c r="L23" s="20"/>
      <c r="M23" s="20"/>
    </row>
    <row r="24" spans="2:13" s="16" customFormat="1" ht="25.5" customHeight="1">
      <c r="B24" s="17" t="s">
        <v>40</v>
      </c>
      <c r="C24" s="18" t="s">
        <v>41</v>
      </c>
      <c r="D24" s="38">
        <v>7803012</v>
      </c>
      <c r="E24" s="38"/>
      <c r="F24" s="38">
        <v>2538474</v>
      </c>
      <c r="G24" s="12"/>
      <c r="H24" s="12"/>
      <c r="I24" s="13"/>
      <c r="J24" s="13"/>
      <c r="K24" s="14"/>
      <c r="L24" s="20"/>
      <c r="M24" s="20"/>
    </row>
    <row r="25" spans="2:13" s="39" customFormat="1" ht="20.25" customHeight="1">
      <c r="B25" s="17" t="s">
        <v>42</v>
      </c>
      <c r="C25" s="18" t="s">
        <v>43</v>
      </c>
      <c r="D25" s="40">
        <v>600000</v>
      </c>
      <c r="E25" s="40">
        <v>600000</v>
      </c>
      <c r="F25" s="40">
        <v>1200000</v>
      </c>
      <c r="G25" s="40">
        <v>950000</v>
      </c>
      <c r="H25" s="40">
        <v>660000</v>
      </c>
      <c r="I25" s="41">
        <v>415000</v>
      </c>
      <c r="J25" s="41">
        <v>200000</v>
      </c>
      <c r="K25" s="42"/>
      <c r="L25" s="43"/>
      <c r="M25" s="43"/>
    </row>
    <row r="26" spans="2:13" s="3" customFormat="1" ht="22.5" customHeight="1">
      <c r="B26" s="10" t="s">
        <v>44</v>
      </c>
      <c r="C26" s="11" t="s">
        <v>45</v>
      </c>
      <c r="D26" s="44">
        <v>133997150</v>
      </c>
      <c r="E26" s="45">
        <v>136348539</v>
      </c>
      <c r="F26" s="45">
        <v>140000000</v>
      </c>
      <c r="G26" s="45">
        <v>145000000</v>
      </c>
      <c r="H26" s="45">
        <v>150000000</v>
      </c>
      <c r="I26" s="45">
        <v>155000000</v>
      </c>
      <c r="J26" s="45">
        <v>160000000</v>
      </c>
      <c r="K26" s="46"/>
      <c r="L26" s="15"/>
      <c r="M26" s="15"/>
    </row>
    <row r="27" spans="2:13" s="3" customFormat="1" ht="22.5" customHeight="1">
      <c r="B27" s="47" t="s">
        <v>46</v>
      </c>
      <c r="C27" s="48" t="s">
        <v>47</v>
      </c>
      <c r="D27" s="44"/>
      <c r="E27" s="49">
        <v>0</v>
      </c>
      <c r="F27" s="49">
        <v>0</v>
      </c>
      <c r="G27" s="49">
        <v>0</v>
      </c>
      <c r="H27" s="49">
        <v>0</v>
      </c>
      <c r="I27" s="45">
        <v>0</v>
      </c>
      <c r="J27" s="45">
        <v>0</v>
      </c>
      <c r="K27" s="46"/>
      <c r="L27" s="15"/>
      <c r="M27" s="15"/>
    </row>
    <row r="28" spans="2:13" s="50" customFormat="1" ht="22.5" customHeight="1">
      <c r="B28" s="10" t="s">
        <v>48</v>
      </c>
      <c r="C28" s="11" t="s">
        <v>49</v>
      </c>
      <c r="D28" s="49">
        <v>136398851</v>
      </c>
      <c r="E28" s="51">
        <v>162451291</v>
      </c>
      <c r="F28" s="35"/>
      <c r="G28" s="35"/>
      <c r="H28" s="35"/>
      <c r="I28" s="52"/>
      <c r="J28" s="52"/>
      <c r="K28" s="53"/>
      <c r="L28" s="54"/>
      <c r="M28" s="54"/>
    </row>
    <row r="29" spans="2:13" s="50" customFormat="1" ht="22.5" customHeight="1">
      <c r="B29" s="10" t="s">
        <v>50</v>
      </c>
      <c r="C29" s="11" t="s">
        <v>51</v>
      </c>
      <c r="D29" s="49">
        <f>D26-D28</f>
        <v>-2401701</v>
      </c>
      <c r="E29" s="49">
        <f>E26-E28</f>
        <v>-26102752</v>
      </c>
      <c r="F29" s="35"/>
      <c r="G29" s="35"/>
      <c r="H29" s="35"/>
      <c r="I29" s="52"/>
      <c r="J29" s="52"/>
      <c r="K29" s="53"/>
      <c r="L29" s="54"/>
      <c r="M29" s="54"/>
    </row>
    <row r="30" spans="2:13" s="3" customFormat="1" ht="22.5" customHeight="1">
      <c r="B30" s="10" t="s">
        <v>52</v>
      </c>
      <c r="C30" s="11" t="s">
        <v>53</v>
      </c>
      <c r="D30" s="35"/>
      <c r="E30" s="35"/>
      <c r="F30" s="35"/>
      <c r="G30" s="35"/>
      <c r="H30" s="35"/>
      <c r="I30" s="36"/>
      <c r="J30" s="36"/>
      <c r="K30" s="37"/>
      <c r="L30" s="15"/>
      <c r="M30" s="15"/>
    </row>
    <row r="31" spans="2:11" s="16" customFormat="1" ht="18" customHeight="1">
      <c r="B31" s="17" t="s">
        <v>54</v>
      </c>
      <c r="C31" s="55" t="s">
        <v>55</v>
      </c>
      <c r="D31" s="56">
        <v>17.37</v>
      </c>
      <c r="E31" s="56">
        <f aca="true" t="shared" si="3" ref="E31:J31">(E7-E20-E24)/E26*100</f>
        <v>33.28591661697233</v>
      </c>
      <c r="F31" s="56">
        <f t="shared" si="3"/>
        <v>23.466775714285713</v>
      </c>
      <c r="G31" s="56">
        <f t="shared" si="3"/>
        <v>16.12612275862069</v>
      </c>
      <c r="H31" s="56">
        <f t="shared" si="3"/>
        <v>9.825386</v>
      </c>
      <c r="I31" s="57">
        <f t="shared" si="3"/>
        <v>4.605302580645161</v>
      </c>
      <c r="J31" s="57">
        <f t="shared" si="3"/>
        <v>0</v>
      </c>
      <c r="K31" s="58"/>
    </row>
    <row r="32" spans="2:11" s="16" customFormat="1" ht="44.25" customHeight="1">
      <c r="B32" s="17" t="s">
        <v>56</v>
      </c>
      <c r="C32" s="55" t="s">
        <v>57</v>
      </c>
      <c r="D32" s="56">
        <v>16.67</v>
      </c>
      <c r="E32" s="56">
        <v>32.59</v>
      </c>
      <c r="F32" s="56">
        <v>23.47</v>
      </c>
      <c r="G32" s="56">
        <v>16.13</v>
      </c>
      <c r="H32" s="56">
        <v>9.83</v>
      </c>
      <c r="I32" s="57">
        <v>4.61</v>
      </c>
      <c r="J32" s="57">
        <v>0</v>
      </c>
      <c r="K32" s="58"/>
    </row>
    <row r="33" spans="2:11" s="16" customFormat="1" ht="17.25" customHeight="1">
      <c r="B33" s="17" t="s">
        <v>58</v>
      </c>
      <c r="C33" s="55" t="s">
        <v>59</v>
      </c>
      <c r="D33" s="56">
        <f aca="true" t="shared" si="4" ref="D33:I33">D19/D26*100</f>
        <v>9.579094032970104</v>
      </c>
      <c r="E33" s="56">
        <f t="shared" si="4"/>
        <v>4.133133395730775</v>
      </c>
      <c r="F33" s="56">
        <f t="shared" si="4"/>
        <v>9.808124999999999</v>
      </c>
      <c r="G33" s="56">
        <f t="shared" si="4"/>
        <v>7.186626206896552</v>
      </c>
      <c r="H33" s="56">
        <f t="shared" si="4"/>
        <v>6.203199333333333</v>
      </c>
      <c r="I33" s="57">
        <f t="shared" si="4"/>
        <v>5.170877419354839</v>
      </c>
      <c r="J33" s="57">
        <f>J19/J26*100</f>
        <v>4.5863868750000005</v>
      </c>
      <c r="K33" s="58"/>
    </row>
    <row r="34" spans="1:11" s="16" customFormat="1" ht="27" customHeight="1">
      <c r="A34" s="27"/>
      <c r="B34" s="17" t="s">
        <v>60</v>
      </c>
      <c r="C34" s="55" t="s">
        <v>61</v>
      </c>
      <c r="D34" s="56">
        <v>3.86</v>
      </c>
      <c r="E34" s="56">
        <v>4.13</v>
      </c>
      <c r="F34" s="56">
        <v>9.14</v>
      </c>
      <c r="G34" s="56">
        <v>7.19</v>
      </c>
      <c r="H34" s="56">
        <v>6.2</v>
      </c>
      <c r="I34" s="57">
        <v>5.17</v>
      </c>
      <c r="J34" s="57">
        <v>4.59</v>
      </c>
      <c r="K34" s="58"/>
    </row>
    <row r="35" ht="12" customHeight="1"/>
    <row r="36" spans="3:7" ht="27.75" customHeight="1" hidden="1">
      <c r="C36" s="61"/>
      <c r="D36" s="61"/>
      <c r="E36" s="61"/>
      <c r="F36" s="61"/>
      <c r="G36" s="61"/>
    </row>
    <row r="37" spans="3:6" ht="12.75">
      <c r="C37" s="59"/>
      <c r="F37" s="60"/>
    </row>
    <row r="38" spans="3:9" ht="12.75" customHeight="1">
      <c r="C38" s="61" t="s">
        <v>62</v>
      </c>
      <c r="D38" s="61"/>
      <c r="E38" s="61"/>
      <c r="F38" s="61"/>
      <c r="G38" s="61"/>
      <c r="H38" s="61"/>
      <c r="I38" s="61"/>
    </row>
    <row r="39" spans="3:9" ht="12.75">
      <c r="C39" s="61"/>
      <c r="D39" s="61"/>
      <c r="E39" s="61"/>
      <c r="F39" s="61"/>
      <c r="G39" s="61"/>
      <c r="H39" s="61"/>
      <c r="I39" s="61"/>
    </row>
    <row r="40" spans="3:9" ht="12.75">
      <c r="C40" s="61"/>
      <c r="D40" s="61"/>
      <c r="E40" s="61"/>
      <c r="F40" s="61"/>
      <c r="G40" s="61"/>
      <c r="H40" s="61"/>
      <c r="I40" s="61"/>
    </row>
    <row r="41" ht="12.75">
      <c r="A41" s="27"/>
    </row>
    <row r="42" spans="3:9" ht="12.75">
      <c r="C42" s="61" t="s">
        <v>63</v>
      </c>
      <c r="D42" s="61"/>
      <c r="E42" s="61"/>
      <c r="F42" s="61"/>
      <c r="G42" s="61"/>
      <c r="H42" s="61"/>
      <c r="I42" s="61"/>
    </row>
    <row r="43" spans="3:9" ht="12.75">
      <c r="C43" s="61"/>
      <c r="D43" s="61"/>
      <c r="E43" s="61"/>
      <c r="F43" s="61"/>
      <c r="G43" s="61"/>
      <c r="H43" s="61"/>
      <c r="I43" s="61"/>
    </row>
    <row r="44" spans="1:9" ht="12.75">
      <c r="A44" s="27"/>
      <c r="C44" s="61"/>
      <c r="D44" s="61"/>
      <c r="E44" s="61"/>
      <c r="F44" s="61"/>
      <c r="G44" s="61"/>
      <c r="H44" s="61"/>
      <c r="I44" s="61"/>
    </row>
    <row r="46" spans="3:9" ht="12.75">
      <c r="C46" s="61" t="s">
        <v>64</v>
      </c>
      <c r="D46" s="61"/>
      <c r="E46" s="61"/>
      <c r="F46" s="61"/>
      <c r="G46" s="61"/>
      <c r="H46" s="61"/>
      <c r="I46" s="61"/>
    </row>
    <row r="47" spans="3:9" ht="12.75">
      <c r="C47" s="61"/>
      <c r="D47" s="61"/>
      <c r="E47" s="61"/>
      <c r="F47" s="61"/>
      <c r="G47" s="61"/>
      <c r="H47" s="61"/>
      <c r="I47" s="61"/>
    </row>
    <row r="48" spans="3:9" ht="12.75">
      <c r="C48" s="61"/>
      <c r="D48" s="61"/>
      <c r="E48" s="61"/>
      <c r="F48" s="61"/>
      <c r="G48" s="61"/>
      <c r="H48" s="61"/>
      <c r="I48" s="61"/>
    </row>
    <row r="50" ht="12.75">
      <c r="C50" t="s">
        <v>65</v>
      </c>
    </row>
  </sheetData>
  <mergeCells count="11">
    <mergeCell ref="I1:J1"/>
    <mergeCell ref="B2:J2"/>
    <mergeCell ref="C3:I3"/>
    <mergeCell ref="B4:B5"/>
    <mergeCell ref="C4:C5"/>
    <mergeCell ref="D4:D5"/>
    <mergeCell ref="E4:J4"/>
    <mergeCell ref="C36:G36"/>
    <mergeCell ref="C38:I40"/>
    <mergeCell ref="C42:I44"/>
    <mergeCell ref="C46:I48"/>
  </mergeCells>
  <printOptions/>
  <pageMargins left="0.75" right="0.75" top="1" bottom="1" header="0.5" footer="0.5"/>
  <pageSetup firstPageNumber="48" useFirstPageNumber="1" horizontalDpi="600" verticalDpi="600" orientation="landscape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sehn_b</cp:lastModifiedBy>
  <cp:lastPrinted>2008-02-28T09:33:18Z</cp:lastPrinted>
  <dcterms:created xsi:type="dcterms:W3CDTF">1997-02-26T13:46:56Z</dcterms:created>
  <dcterms:modified xsi:type="dcterms:W3CDTF">2008-03-04T13:22:59Z</dcterms:modified>
  <cp:category/>
  <cp:version/>
  <cp:contentType/>
  <cp:contentStatus/>
</cp:coreProperties>
</file>