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_ do Uchwały LIV_4_06" sheetId="1" r:id="rId1"/>
  </sheets>
  <definedNames/>
  <calcPr fullCalcOnLoad="1"/>
</workbook>
</file>

<file path=xl/sharedStrings.xml><?xml version="1.0" encoding="utf-8"?>
<sst xmlns="http://schemas.openxmlformats.org/spreadsheetml/2006/main" count="103" uniqueCount="81">
  <si>
    <t>Wydatki na programy i projekty realizowane</t>
  </si>
  <si>
    <t>ze środków pochodzących z funduszy strukturalnych i Funduszu Spójności ( art. 5 ust. 3 pkt 2 ustawy o finansach publicznych)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</si>
  <si>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</si>
  <si>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</si>
  <si>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</si>
  <si>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</si>
  <si>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</si>
  <si>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</si>
  <si>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</si>
  <si>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</si>
  <si>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</si>
  <si>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2007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</si>
  <si>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</si>
  <si>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</si>
  <si>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</si>
  <si>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</si>
  <si>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</si>
  <si>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</si>
  <si>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</si>
  <si>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</si>
  <si>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</si>
  <si>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 xml:space="preserve">pozostałe </t>
  </si>
  <si>
    <t>(6+7)</t>
  </si>
  <si>
    <t>(9+13)</t>
  </si>
  <si>
    <t>(10+11+12)</t>
  </si>
  <si>
    <t>(14+15+16+17)</t>
  </si>
  <si>
    <t>I.</t>
  </si>
  <si>
    <t>Wydatki inwestycyjne razem</t>
  </si>
  <si>
    <t>X</t>
  </si>
  <si>
    <t>1.1</t>
  </si>
  <si>
    <t>Program: Zintegrowany Program Operacyjny Rozwoju Regionalnego</t>
  </si>
  <si>
    <t>Działanie: 1.1. - Modernizacja i rozbudowa regionalnego układu drogowego</t>
  </si>
  <si>
    <r>
      <t xml:space="preserve">nazwa projektu: </t>
    </r>
    <r>
      <rPr>
        <b/>
        <sz val="8.85"/>
        <color indexed="8"/>
        <rFont val="Arial"/>
        <family val="2"/>
      </rPr>
      <t>Przebudowa ulicy Widok w ciągu drogi wojewódzkiej nr 705 w Skierniewicach</t>
    </r>
  </si>
  <si>
    <t>600. 60015</t>
  </si>
  <si>
    <t>z tego                      2004</t>
  </si>
  <si>
    <t>1.2</t>
  </si>
  <si>
    <t>Program: Europejski Fundusz Rozwoju Regionalnego</t>
  </si>
  <si>
    <t>Priorytet: 1 –Rozbudowa i modernizacja infrastruktury służącej wzmocnieniu konkurencyjności regionów,  3- Rozwój lokalny w wyłączeniem Działania 3.4 - Mikroprzedsiębiorstwa</t>
  </si>
  <si>
    <t>Działanie: 1.1. - Modernizacja i rozbudowa regionalnego układu transportowego</t>
  </si>
  <si>
    <t>1.3</t>
  </si>
  <si>
    <t>Priorytet: Rozbudowa i modernizacja infrastruktury służącej wzmacnianiu konkurencyjności regionu</t>
  </si>
  <si>
    <t>Działanie: 1.4 -  Rozwój turystyki i kultury</t>
  </si>
  <si>
    <t>921. 92195</t>
  </si>
  <si>
    <t>z tego                      2005</t>
  </si>
  <si>
    <t>............</t>
  </si>
  <si>
    <t>1.4</t>
  </si>
  <si>
    <r>
      <t>Priorytet: I</t>
    </r>
    <r>
      <rPr>
        <i/>
        <sz val="9.95"/>
        <color indexed="8"/>
        <rFont val="Times New Roman"/>
        <family val="1"/>
      </rPr>
      <t xml:space="preserve"> </t>
    </r>
    <r>
      <rPr>
        <sz val="9.95"/>
        <color indexed="8"/>
        <rFont val="Times New Roman"/>
        <family val="1"/>
      </rPr>
      <t xml:space="preserve"> Rozbudowa i modernizacja infrastruktury służącej wzmacnianiu konkurencyjności regionu</t>
    </r>
  </si>
  <si>
    <t>Działanie: 1.2 -  Infrastruktura ochrony środowiska</t>
  </si>
  <si>
    <t>900. 90001</t>
  </si>
  <si>
    <t>1.5</t>
  </si>
  <si>
    <t>Program: Sektorowy Program Operacyjny – Transport</t>
  </si>
  <si>
    <t>Działanie: 2.2. - Usprawnienie przejazdów drogami krajowymi przez miasta na prawach powiatu</t>
  </si>
  <si>
    <t>600.     60015</t>
  </si>
  <si>
    <t>1.6</t>
  </si>
  <si>
    <t>700. 70005</t>
  </si>
  <si>
    <t xml:space="preserve">z tego                      </t>
  </si>
  <si>
    <t>1.7</t>
  </si>
  <si>
    <t>Program: Regionalny Program Operacyjny Województwa Łódzkiego na lata 2007/2013</t>
  </si>
  <si>
    <t xml:space="preserve">Priorytet III: </t>
  </si>
  <si>
    <t xml:space="preserve">Działanie: </t>
  </si>
  <si>
    <t>926. 92601</t>
  </si>
  <si>
    <t>1.8</t>
  </si>
  <si>
    <t>1.9</t>
  </si>
  <si>
    <t>z tego                      2007</t>
  </si>
  <si>
    <t>,</t>
  </si>
  <si>
    <t>600. 60016</t>
  </si>
  <si>
    <t>z tego                      2002</t>
  </si>
  <si>
    <t>Priorytet VI: Odnowa obszarów miejskich</t>
  </si>
  <si>
    <t>Działanie: 61 -  Zintegrowane projekty dla odnowienia obszarów miejskich i wiejskich</t>
  </si>
  <si>
    <r>
      <t>nazwa projektu:</t>
    </r>
    <r>
      <rPr>
        <b/>
        <sz val="9"/>
        <color indexed="8"/>
        <rFont val="Times New Roman"/>
        <family val="1"/>
      </rPr>
      <t xml:space="preserve"> Ożywienie społeczno-gospodarcze w regionie skierniewickim poprzez rewitalizację terenów powojskowych</t>
    </r>
  </si>
  <si>
    <r>
      <t xml:space="preserve">nazwa projektu: </t>
    </r>
    <r>
      <rPr>
        <b/>
        <sz val="9"/>
        <color indexed="8"/>
        <rFont val="Times New Roman"/>
        <family val="1"/>
      </rPr>
      <t>Modernizacja hali sportowej Nr 1 wraz z parkingiem oraz ogrodzeniem płyty bocznej stadionu</t>
    </r>
  </si>
  <si>
    <r>
      <t xml:space="preserve">Priorytet: </t>
    </r>
    <r>
      <rPr>
        <sz val="8.85"/>
        <color indexed="8"/>
        <rFont val="Times New Roman"/>
        <family val="1"/>
      </rPr>
      <t>I – Rozbudowa i modernizacja infrastruktury służącej wzmacnianiu konkurencyjności regionów</t>
    </r>
  </si>
  <si>
    <r>
      <t xml:space="preserve">Priorytet: </t>
    </r>
    <r>
      <rPr>
        <sz val="9"/>
        <color indexed="8"/>
        <rFont val="Arial"/>
        <family val="2"/>
      </rPr>
      <t>II – Bezpieczniejsza Infrastruktura Drogowa</t>
    </r>
  </si>
  <si>
    <r>
      <t>nazwa projektu:</t>
    </r>
    <r>
      <rPr>
        <b/>
        <sz val="8.85"/>
        <color indexed="8"/>
        <rFont val="Arial"/>
        <family val="2"/>
      </rPr>
      <t xml:space="preserve">                      </t>
    </r>
    <r>
      <rPr>
        <b/>
        <sz val="8.85"/>
        <color indexed="8"/>
        <rFont val="Times New Roman"/>
        <family val="1"/>
      </rPr>
      <t>Obwodnica wschodnia</t>
    </r>
  </si>
  <si>
    <r>
      <t>nazwa projektu</t>
    </r>
    <r>
      <rPr>
        <b/>
        <sz val="9"/>
        <color indexed="8"/>
        <rFont val="Times New Roman"/>
        <family val="1"/>
      </rPr>
      <t>: I etap obwodnicy zachodniej</t>
    </r>
  </si>
  <si>
    <r>
      <t xml:space="preserve">nazwa projektu: </t>
    </r>
    <r>
      <rPr>
        <b/>
        <sz val="8.85"/>
        <color indexed="8"/>
        <rFont val="Times New Roman"/>
        <family val="1"/>
      </rPr>
      <t xml:space="preserve">Modernizacja drogi krajowej nr 70. Etap:  Modernizacja ulicy Mszczonowskiej. </t>
    </r>
  </si>
  <si>
    <r>
      <t>nazwa projektu</t>
    </r>
    <r>
      <rPr>
        <b/>
        <sz val="9"/>
        <color indexed="8"/>
        <rFont val="Times New Roman"/>
        <family val="1"/>
      </rPr>
      <t>: Rozbudowa systemu kanalizacji sanitarnej w celu aktywizacji zachodniej części Skierniewic</t>
    </r>
  </si>
  <si>
    <r>
      <t>nazwa projektu</t>
    </r>
    <r>
      <rPr>
        <b/>
        <sz val="9"/>
        <color indexed="8"/>
        <rFont val="Times New Roman"/>
        <family val="1"/>
      </rPr>
      <t>: Europejskie sceny Teatru im. S. Jaracza w regionie łodzkim - scena w Skierniewicach</t>
    </r>
  </si>
  <si>
    <r>
      <t>nazwa projektu</t>
    </r>
    <r>
      <rPr>
        <b/>
        <sz val="9"/>
        <color indexed="8"/>
        <rFont val="Times New Roman"/>
        <family val="1"/>
      </rPr>
      <t>: Rozbudowa ul. M. Skłodowskiej - Curie w ciągu drogi wojewódzkiej nr 705 w Skierniewicach (odc. od ul. Wyspiańskiego do ul. A. Krajowej)</t>
    </r>
  </si>
  <si>
    <t>Załącznik nr 3a do uchwały Nr V/2/07 z dnia 26.01.2007r. RM Skierniewice</t>
  </si>
  <si>
    <t>środki wymienione w art..5 ust.1 pkt.2 i 3 U.F.P.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</si>
</sst>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</numFmts>
  <fonts count="13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b/>
      <sz val="8.85"/>
      <color indexed="8"/>
      <name val="Times New Roman"/>
      <family val="1"/>
    </font>
    <font>
      <b/>
      <sz val="8.85"/>
      <color indexed="8"/>
      <name val="Arial"/>
      <family val="2"/>
    </font>
    <font>
      <i/>
      <sz val="9.95"/>
      <color indexed="8"/>
      <name val="Times New Roman"/>
      <family val="1"/>
    </font>
    <font>
      <sz val="9.95"/>
      <color indexed="8"/>
      <name val="Times New Roman"/>
      <family val="1"/>
    </font>
    <font>
      <sz val="8.85"/>
      <color indexed="8"/>
      <name val="Times New Roman"/>
      <family val="1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right" wrapText="1"/>
    </xf>
    <xf numFmtId="0" fontId="4" fillId="0" borderId="9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horizontal="right" wrapText="1"/>
    </xf>
    <xf numFmtId="0" fontId="4" fillId="0" borderId="12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wrapText="1"/>
    </xf>
    <xf numFmtId="0" fontId="4" fillId="0" borderId="9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3" fillId="0" borderId="7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right" wrapText="1"/>
    </xf>
    <xf numFmtId="3" fontId="3" fillId="0" borderId="9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textRotation="180" wrapText="1"/>
    </xf>
    <xf numFmtId="0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2"/>
  <sheetViews>
    <sheetView tabSelected="1" view="pageBreakPreview" zoomScale="90" zoomScaleNormal="75" zoomScaleSheetLayoutView="90" workbookViewId="0" topLeftCell="A1">
      <selection activeCell="A4" sqref="A4:P4"/>
    </sheetView>
  </sheetViews>
  <sheetFormatPr defaultColWidth="9.00390625" defaultRowHeight="12.75"/>
  <cols>
    <col min="1" max="1" width="3.125" style="1" customWidth="1"/>
    <col min="2" max="2" width="22.125" style="1" customWidth="1"/>
    <col min="3" max="3" width="6.625" style="1" customWidth="1"/>
    <col min="4" max="4" width="6.125" style="2" customWidth="1"/>
    <col min="5" max="5" width="9.375" style="1" customWidth="1"/>
    <col min="6" max="6" width="10.25390625" style="1" customWidth="1"/>
    <col min="7" max="7" width="9.25390625" style="1" customWidth="1"/>
    <col min="8" max="8" width="9.625" style="1" customWidth="1"/>
    <col min="9" max="9" width="9.75390625" style="1" customWidth="1"/>
    <col min="10" max="10" width="7.25390625" style="1" customWidth="1"/>
    <col min="11" max="11" width="6.375" style="1" customWidth="1"/>
    <col min="12" max="12" width="9.00390625" style="1" customWidth="1"/>
    <col min="13" max="13" width="9.375" style="1" customWidth="1"/>
    <col min="14" max="14" width="9.625" style="1" customWidth="1"/>
    <col min="15" max="15" width="6.375" style="1" customWidth="1"/>
    <col min="16" max="16" width="5.875" style="1" customWidth="1"/>
    <col min="17" max="17" width="4.875" style="1" customWidth="1"/>
    <col min="18" max="21" width="7.75390625" style="1" customWidth="1"/>
    <col min="22" max="22" width="8.75390625" style="1" customWidth="1"/>
    <col min="23" max="23" width="10.125" style="1" customWidth="1"/>
    <col min="24" max="26" width="8.75390625" style="1" customWidth="1"/>
    <col min="27" max="16384" width="7.75390625" style="1" customWidth="1"/>
  </cols>
  <sheetData>
    <row r="1" spans="1:48" s="4" customFormat="1" ht="12">
      <c r="A1" s="3"/>
      <c r="C1" s="3"/>
      <c r="D1" s="5"/>
      <c r="E1" s="3"/>
      <c r="F1" s="3"/>
      <c r="G1" s="3"/>
      <c r="I1" s="3"/>
      <c r="K1" s="3"/>
      <c r="M1" s="6" t="s">
        <v>79</v>
      </c>
      <c r="N1" s="3"/>
      <c r="O1" s="3"/>
      <c r="P1" s="3"/>
      <c r="Q1" s="76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4" customFormat="1" ht="12">
      <c r="A2" s="3"/>
      <c r="B2" s="6"/>
      <c r="C2" s="3"/>
      <c r="D2" s="5"/>
      <c r="E2" s="3"/>
      <c r="F2" s="3"/>
      <c r="G2" s="3"/>
      <c r="H2" s="3"/>
      <c r="I2" s="3"/>
      <c r="J2" s="3"/>
      <c r="K2" s="3"/>
      <c r="M2" s="6"/>
      <c r="N2" s="3"/>
      <c r="O2" s="3"/>
      <c r="P2" s="3"/>
      <c r="Q2" s="7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s="4" customFormat="1" ht="12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4" customFormat="1" ht="12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4:17" s="4" customFormat="1" ht="12">
      <c r="D5" s="7"/>
      <c r="Q5" s="76"/>
    </row>
    <row r="6" spans="1:17" s="4" customFormat="1" ht="12.75" customHeight="1">
      <c r="A6" s="75" t="s">
        <v>2</v>
      </c>
      <c r="B6" s="75" t="s">
        <v>3</v>
      </c>
      <c r="C6" s="75" t="s">
        <v>4</v>
      </c>
      <c r="D6" s="75" t="s">
        <v>5</v>
      </c>
      <c r="E6" s="75" t="s">
        <v>6</v>
      </c>
      <c r="F6" s="75" t="s">
        <v>7</v>
      </c>
      <c r="G6" s="75"/>
      <c r="H6" s="75" t="s">
        <v>8</v>
      </c>
      <c r="I6" s="75"/>
      <c r="J6" s="75"/>
      <c r="K6" s="75"/>
      <c r="L6" s="75"/>
      <c r="M6" s="75"/>
      <c r="N6" s="75"/>
      <c r="O6" s="75"/>
      <c r="P6" s="75"/>
      <c r="Q6" s="75"/>
    </row>
    <row r="7" spans="1:17" s="4" customFormat="1" ht="12.75" customHeight="1">
      <c r="A7" s="75"/>
      <c r="B7" s="75"/>
      <c r="C7" s="75"/>
      <c r="D7" s="75"/>
      <c r="E7" s="75"/>
      <c r="F7" s="75" t="s">
        <v>9</v>
      </c>
      <c r="G7" s="75" t="s">
        <v>10</v>
      </c>
      <c r="H7" s="75" t="s">
        <v>11</v>
      </c>
      <c r="I7" s="75"/>
      <c r="J7" s="75"/>
      <c r="K7" s="75"/>
      <c r="L7" s="75"/>
      <c r="M7" s="75"/>
      <c r="N7" s="75"/>
      <c r="O7" s="75"/>
      <c r="P7" s="75"/>
      <c r="Q7" s="75"/>
    </row>
    <row r="8" spans="1:17" s="4" customFormat="1" ht="12.75" customHeight="1">
      <c r="A8" s="75"/>
      <c r="B8" s="75"/>
      <c r="C8" s="75"/>
      <c r="D8" s="75"/>
      <c r="E8" s="75"/>
      <c r="F8" s="75"/>
      <c r="G8" s="75"/>
      <c r="H8" s="75" t="s">
        <v>12</v>
      </c>
      <c r="I8" s="75" t="s">
        <v>13</v>
      </c>
      <c r="J8" s="75"/>
      <c r="K8" s="75"/>
      <c r="L8" s="75"/>
      <c r="M8" s="75"/>
      <c r="N8" s="75"/>
      <c r="O8" s="75"/>
      <c r="P8" s="75"/>
      <c r="Q8" s="75"/>
    </row>
    <row r="9" spans="1:17" s="4" customFormat="1" ht="12">
      <c r="A9" s="75"/>
      <c r="B9" s="75"/>
      <c r="C9" s="75"/>
      <c r="D9" s="75"/>
      <c r="E9" s="75"/>
      <c r="F9" s="75"/>
      <c r="G9" s="75"/>
      <c r="H9" s="75"/>
      <c r="I9" s="75" t="s">
        <v>14</v>
      </c>
      <c r="J9" s="75"/>
      <c r="K9" s="75"/>
      <c r="L9" s="75"/>
      <c r="M9" s="75" t="s">
        <v>15</v>
      </c>
      <c r="N9" s="75"/>
      <c r="O9" s="75"/>
      <c r="P9" s="75"/>
      <c r="Q9" s="75"/>
    </row>
    <row r="10" spans="1:17" s="4" customFormat="1" ht="12.75" customHeight="1">
      <c r="A10" s="75"/>
      <c r="B10" s="75"/>
      <c r="C10" s="75"/>
      <c r="D10" s="75"/>
      <c r="E10" s="75"/>
      <c r="F10" s="75"/>
      <c r="G10" s="75"/>
      <c r="H10" s="75"/>
      <c r="I10" s="75" t="s">
        <v>16</v>
      </c>
      <c r="J10" s="75" t="s">
        <v>17</v>
      </c>
      <c r="K10" s="75"/>
      <c r="L10" s="75"/>
      <c r="M10" s="75" t="s">
        <v>16</v>
      </c>
      <c r="N10" s="75" t="s">
        <v>17</v>
      </c>
      <c r="O10" s="75"/>
      <c r="P10" s="75"/>
      <c r="Q10" s="75"/>
    </row>
    <row r="11" spans="1:17" s="4" customFormat="1" ht="60">
      <c r="A11" s="75"/>
      <c r="B11" s="75"/>
      <c r="C11" s="75"/>
      <c r="D11" s="75"/>
      <c r="E11" s="75"/>
      <c r="F11" s="75"/>
      <c r="G11" s="75"/>
      <c r="H11" s="75"/>
      <c r="I11" s="75"/>
      <c r="J11" s="8" t="s">
        <v>18</v>
      </c>
      <c r="K11" s="9" t="s">
        <v>19</v>
      </c>
      <c r="L11" s="9" t="s">
        <v>20</v>
      </c>
      <c r="M11" s="75"/>
      <c r="N11" s="8" t="s">
        <v>80</v>
      </c>
      <c r="O11" s="8" t="s">
        <v>18</v>
      </c>
      <c r="P11" s="10" t="s">
        <v>19</v>
      </c>
      <c r="Q11" s="9" t="s">
        <v>21</v>
      </c>
    </row>
    <row r="12" spans="1:17" s="6" customFormat="1" ht="12">
      <c r="A12" s="11"/>
      <c r="B12" s="11"/>
      <c r="C12" s="11"/>
      <c r="D12" s="12"/>
      <c r="E12" s="11" t="s">
        <v>22</v>
      </c>
      <c r="F12" s="11"/>
      <c r="G12" s="12"/>
      <c r="H12" s="12" t="s">
        <v>23</v>
      </c>
      <c r="I12" s="11" t="s">
        <v>24</v>
      </c>
      <c r="J12" s="11"/>
      <c r="K12" s="11"/>
      <c r="L12" s="11"/>
      <c r="M12" s="11" t="s">
        <v>25</v>
      </c>
      <c r="N12" s="11"/>
      <c r="O12" s="11"/>
      <c r="P12" s="11"/>
      <c r="Q12" s="11"/>
    </row>
    <row r="13" spans="1:26" s="16" customFormat="1" ht="12">
      <c r="A13" s="13">
        <v>1</v>
      </c>
      <c r="B13" s="13">
        <v>2</v>
      </c>
      <c r="C13" s="14">
        <v>3</v>
      </c>
      <c r="D13" s="13">
        <v>4</v>
      </c>
      <c r="E13" s="14">
        <v>5</v>
      </c>
      <c r="F13" s="14">
        <v>6</v>
      </c>
      <c r="G13" s="13">
        <v>7</v>
      </c>
      <c r="H13" s="13">
        <v>8</v>
      </c>
      <c r="I13" s="13">
        <v>9</v>
      </c>
      <c r="J13" s="14">
        <v>10</v>
      </c>
      <c r="K13" s="14">
        <v>11</v>
      </c>
      <c r="L13" s="13">
        <v>12</v>
      </c>
      <c r="M13" s="13">
        <v>13</v>
      </c>
      <c r="N13" s="13">
        <v>14</v>
      </c>
      <c r="O13" s="14">
        <v>15</v>
      </c>
      <c r="P13" s="14">
        <v>16</v>
      </c>
      <c r="Q13" s="13">
        <v>17</v>
      </c>
      <c r="R13" s="15"/>
      <c r="S13" s="15"/>
      <c r="T13" s="15"/>
      <c r="U13" s="15"/>
      <c r="V13" s="15"/>
      <c r="W13" s="15"/>
      <c r="X13" s="15"/>
      <c r="Y13" s="15"/>
      <c r="Z13" s="15"/>
    </row>
    <row r="14" spans="1:26" s="16" customFormat="1" ht="24">
      <c r="A14" s="17" t="s">
        <v>26</v>
      </c>
      <c r="B14" s="18" t="s">
        <v>27</v>
      </c>
      <c r="C14" s="71" t="s">
        <v>28</v>
      </c>
      <c r="D14" s="71"/>
      <c r="E14" s="20">
        <f aca="true" t="shared" si="0" ref="E14:Q14">E18+E26+E35+E43+E52+E60+E68+E77+E84</f>
        <v>76647727</v>
      </c>
      <c r="F14" s="20">
        <f t="shared" si="0"/>
        <v>20702099</v>
      </c>
      <c r="G14" s="20">
        <f t="shared" si="0"/>
        <v>55495528</v>
      </c>
      <c r="H14" s="20">
        <f t="shared" si="0"/>
        <v>20540824</v>
      </c>
      <c r="I14" s="20">
        <f t="shared" si="0"/>
        <v>6505410</v>
      </c>
      <c r="J14" s="20">
        <f t="shared" si="0"/>
        <v>0</v>
      </c>
      <c r="K14" s="20">
        <f t="shared" si="0"/>
        <v>0</v>
      </c>
      <c r="L14" s="20">
        <f t="shared" si="0"/>
        <v>6505410</v>
      </c>
      <c r="M14" s="20">
        <f t="shared" si="0"/>
        <v>14035414</v>
      </c>
      <c r="N14" s="20">
        <f t="shared" si="0"/>
        <v>14035414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15"/>
      <c r="S14" s="15"/>
      <c r="T14" s="15"/>
      <c r="U14" s="15"/>
      <c r="V14" s="15"/>
      <c r="W14" s="15"/>
      <c r="X14" s="15"/>
      <c r="Y14" s="15"/>
      <c r="Z14" s="15"/>
    </row>
    <row r="15" spans="1:17" s="4" customFormat="1" ht="36">
      <c r="A15" s="74" t="s">
        <v>29</v>
      </c>
      <c r="B15" s="21" t="s">
        <v>30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s="4" customFormat="1" ht="48.75" customHeight="1">
      <c r="A16" s="74"/>
      <c r="B16" s="63" t="s">
        <v>71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s="4" customFormat="1" ht="48" customHeight="1">
      <c r="A17" s="74"/>
      <c r="B17" s="22" t="s">
        <v>31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s="4" customFormat="1" ht="60">
      <c r="A18" s="74"/>
      <c r="B18" s="23" t="s">
        <v>32</v>
      </c>
      <c r="C18" s="19"/>
      <c r="D18" s="24" t="s">
        <v>33</v>
      </c>
      <c r="E18" s="25">
        <f>SUM(E19:E22)</f>
        <v>6373216</v>
      </c>
      <c r="F18" s="25">
        <f>SUM(F19:F21)</f>
        <v>1580032</v>
      </c>
      <c r="G18" s="25">
        <f>SUM(G19:G21)</f>
        <v>4349184</v>
      </c>
      <c r="H18" s="19">
        <f>I18+M18</f>
        <v>444000</v>
      </c>
      <c r="I18" s="19">
        <f>SUM(J18:L18)</f>
        <v>126000</v>
      </c>
      <c r="J18" s="19">
        <v>0</v>
      </c>
      <c r="K18" s="19">
        <v>0</v>
      </c>
      <c r="L18" s="19">
        <v>126000</v>
      </c>
      <c r="M18" s="19">
        <f>SUM(N18:Q18)</f>
        <v>318000</v>
      </c>
      <c r="N18" s="19">
        <v>318000</v>
      </c>
      <c r="O18" s="19">
        <v>0</v>
      </c>
      <c r="P18" s="19">
        <v>0</v>
      </c>
      <c r="Q18" s="19">
        <v>0</v>
      </c>
    </row>
    <row r="19" spans="1:17" s="4" customFormat="1" ht="12">
      <c r="A19" s="74"/>
      <c r="B19" s="24" t="s">
        <v>34</v>
      </c>
      <c r="C19" s="26"/>
      <c r="D19" s="27"/>
      <c r="E19" s="19">
        <f>F19+G19</f>
        <v>23529</v>
      </c>
      <c r="F19" s="19">
        <v>5935</v>
      </c>
      <c r="G19" s="19">
        <v>17594</v>
      </c>
      <c r="H19" s="28"/>
      <c r="I19" s="29"/>
      <c r="J19" s="28"/>
      <c r="K19" s="29"/>
      <c r="L19" s="28"/>
      <c r="M19" s="29"/>
      <c r="N19" s="28"/>
      <c r="O19" s="29"/>
      <c r="P19" s="28"/>
      <c r="Q19" s="29"/>
    </row>
    <row r="20" spans="1:17" s="4" customFormat="1" ht="12">
      <c r="A20" s="74"/>
      <c r="B20" s="22">
        <v>2005</v>
      </c>
      <c r="C20" s="30"/>
      <c r="D20" s="31"/>
      <c r="E20" s="19">
        <f>F20+G20</f>
        <v>2547</v>
      </c>
      <c r="F20" s="19">
        <v>637</v>
      </c>
      <c r="G20" s="32">
        <v>1910</v>
      </c>
      <c r="H20" s="33"/>
      <c r="I20" s="34"/>
      <c r="J20" s="33"/>
      <c r="K20" s="34"/>
      <c r="L20" s="33"/>
      <c r="M20" s="34"/>
      <c r="N20" s="33"/>
      <c r="O20" s="34"/>
      <c r="P20" s="33"/>
      <c r="Q20" s="34"/>
    </row>
    <row r="21" spans="1:17" s="4" customFormat="1" ht="12">
      <c r="A21" s="74"/>
      <c r="B21" s="22">
        <v>2006</v>
      </c>
      <c r="C21" s="30"/>
      <c r="D21" s="31"/>
      <c r="E21" s="19">
        <f>F21+G21</f>
        <v>5903140</v>
      </c>
      <c r="F21" s="32">
        <f>1443460+130000</f>
        <v>1573460</v>
      </c>
      <c r="G21" s="32">
        <v>4329680</v>
      </c>
      <c r="H21" s="33"/>
      <c r="I21" s="34"/>
      <c r="J21" s="33"/>
      <c r="K21" s="34"/>
      <c r="L21" s="33"/>
      <c r="M21" s="34"/>
      <c r="N21" s="33"/>
      <c r="O21" s="34"/>
      <c r="P21" s="33"/>
      <c r="Q21" s="34"/>
    </row>
    <row r="22" spans="1:17" s="4" customFormat="1" ht="12">
      <c r="A22" s="74"/>
      <c r="B22" s="22">
        <v>2007</v>
      </c>
      <c r="C22" s="35"/>
      <c r="D22" s="36"/>
      <c r="E22" s="19">
        <f>F22+G22</f>
        <v>444000</v>
      </c>
      <c r="F22" s="32">
        <v>126000</v>
      </c>
      <c r="G22" s="32">
        <v>318000</v>
      </c>
      <c r="H22" s="37"/>
      <c r="I22" s="38"/>
      <c r="J22" s="37"/>
      <c r="K22" s="38"/>
      <c r="L22" s="37"/>
      <c r="M22" s="38"/>
      <c r="N22" s="37"/>
      <c r="O22" s="38"/>
      <c r="P22" s="37"/>
      <c r="Q22" s="38"/>
    </row>
    <row r="23" spans="1:17" s="4" customFormat="1" ht="38.25" customHeight="1">
      <c r="A23" s="73" t="s">
        <v>35</v>
      </c>
      <c r="B23" s="21" t="s">
        <v>36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4" customFormat="1" ht="84">
      <c r="A24" s="73"/>
      <c r="B24" s="22" t="s">
        <v>37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4" customFormat="1" ht="46.5" customHeight="1">
      <c r="A25" s="73"/>
      <c r="B25" s="22" t="s">
        <v>38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4" customFormat="1" ht="93" customHeight="1">
      <c r="A26" s="73"/>
      <c r="B26" s="64" t="s">
        <v>78</v>
      </c>
      <c r="C26" s="19"/>
      <c r="D26" s="24" t="s">
        <v>33</v>
      </c>
      <c r="E26" s="25">
        <f>SUM(E27:E31)</f>
        <v>5192002</v>
      </c>
      <c r="F26" s="25">
        <f>SUM(F27:F31)</f>
        <v>1412818</v>
      </c>
      <c r="G26" s="25">
        <f>SUM(G27:G31)</f>
        <v>3779184</v>
      </c>
      <c r="H26" s="19">
        <f>I26+M26</f>
        <v>4939184</v>
      </c>
      <c r="I26" s="19">
        <f>SUM(J26:L26)</f>
        <v>1265000</v>
      </c>
      <c r="J26" s="19">
        <v>0</v>
      </c>
      <c r="K26" s="19">
        <v>0</v>
      </c>
      <c r="L26" s="19">
        <f>F30</f>
        <v>1265000</v>
      </c>
      <c r="M26" s="19">
        <f>SUM(N26:Q26)</f>
        <v>3674184</v>
      </c>
      <c r="N26" s="19">
        <f>G30</f>
        <v>3674184</v>
      </c>
      <c r="O26" s="19">
        <v>0</v>
      </c>
      <c r="P26" s="19">
        <v>0</v>
      </c>
      <c r="Q26" s="19">
        <v>0</v>
      </c>
    </row>
    <row r="27" spans="1:17" s="4" customFormat="1" ht="12">
      <c r="A27" s="73"/>
      <c r="B27" s="24" t="s">
        <v>34</v>
      </c>
      <c r="C27" s="26"/>
      <c r="D27" s="39"/>
      <c r="E27" s="19">
        <f>F27+G27</f>
        <v>3608</v>
      </c>
      <c r="F27" s="19">
        <v>3608</v>
      </c>
      <c r="G27" s="19">
        <v>0</v>
      </c>
      <c r="H27" s="26"/>
      <c r="I27" s="29"/>
      <c r="J27" s="28"/>
      <c r="K27" s="29"/>
      <c r="L27" s="28"/>
      <c r="M27" s="29"/>
      <c r="N27" s="28"/>
      <c r="O27" s="29"/>
      <c r="P27" s="28"/>
      <c r="Q27" s="29"/>
    </row>
    <row r="28" spans="1:17" s="4" customFormat="1" ht="12">
      <c r="A28" s="73"/>
      <c r="B28" s="22">
        <v>2005</v>
      </c>
      <c r="C28" s="30"/>
      <c r="D28" s="40"/>
      <c r="E28" s="19">
        <f>F28+G28</f>
        <v>48717</v>
      </c>
      <c r="F28" s="19">
        <v>48717</v>
      </c>
      <c r="G28" s="19">
        <v>0</v>
      </c>
      <c r="H28" s="30"/>
      <c r="I28" s="34"/>
      <c r="J28" s="33"/>
      <c r="K28" s="34"/>
      <c r="L28" s="33"/>
      <c r="M28" s="34"/>
      <c r="N28" s="33"/>
      <c r="O28" s="34"/>
      <c r="P28" s="33"/>
      <c r="Q28" s="34"/>
    </row>
    <row r="29" spans="1:17" s="4" customFormat="1" ht="12">
      <c r="A29" s="73"/>
      <c r="B29" s="22">
        <v>2006</v>
      </c>
      <c r="C29" s="30"/>
      <c r="D29" s="40"/>
      <c r="E29" s="19">
        <f>F29+G29</f>
        <v>60493</v>
      </c>
      <c r="F29" s="19">
        <v>60493</v>
      </c>
      <c r="G29" s="19">
        <v>0</v>
      </c>
      <c r="H29" s="30"/>
      <c r="I29" s="34"/>
      <c r="J29" s="33"/>
      <c r="K29" s="34"/>
      <c r="L29" s="33"/>
      <c r="M29" s="34"/>
      <c r="N29" s="33"/>
      <c r="O29" s="34"/>
      <c r="P29" s="33"/>
      <c r="Q29" s="34"/>
    </row>
    <row r="30" spans="1:17" s="4" customFormat="1" ht="12">
      <c r="A30" s="73"/>
      <c r="B30" s="22">
        <v>2007</v>
      </c>
      <c r="C30" s="30"/>
      <c r="D30" s="40"/>
      <c r="E30" s="19">
        <f>F30+G30</f>
        <v>4939184</v>
      </c>
      <c r="F30" s="19">
        <v>1265000</v>
      </c>
      <c r="G30" s="19">
        <v>3674184</v>
      </c>
      <c r="H30" s="30"/>
      <c r="I30" s="34"/>
      <c r="J30" s="33"/>
      <c r="K30" s="34"/>
      <c r="L30" s="33"/>
      <c r="M30" s="34"/>
      <c r="N30" s="33"/>
      <c r="O30" s="34"/>
      <c r="P30" s="33"/>
      <c r="Q30" s="34"/>
    </row>
    <row r="31" spans="1:17" s="4" customFormat="1" ht="12">
      <c r="A31" s="73"/>
      <c r="B31" s="22">
        <v>2008</v>
      </c>
      <c r="C31" s="35"/>
      <c r="D31" s="41"/>
      <c r="E31" s="19">
        <f>F31+G31</f>
        <v>140000</v>
      </c>
      <c r="F31" s="19">
        <v>35000</v>
      </c>
      <c r="G31" s="19">
        <v>105000</v>
      </c>
      <c r="H31" s="35"/>
      <c r="I31" s="38"/>
      <c r="J31" s="37"/>
      <c r="K31" s="38"/>
      <c r="L31" s="37"/>
      <c r="M31" s="38"/>
      <c r="N31" s="37"/>
      <c r="O31" s="38"/>
      <c r="P31" s="37"/>
      <c r="Q31" s="38"/>
    </row>
    <row r="32" spans="1:17" s="4" customFormat="1" ht="36">
      <c r="A32" s="68" t="s">
        <v>39</v>
      </c>
      <c r="B32" s="21" t="s">
        <v>30</v>
      </c>
      <c r="C32" s="26"/>
      <c r="D32" s="42"/>
      <c r="E32" s="28"/>
      <c r="F32" s="28"/>
      <c r="G32" s="42"/>
      <c r="H32" s="42"/>
      <c r="I32" s="28"/>
      <c r="J32" s="28"/>
      <c r="K32" s="28"/>
      <c r="L32" s="28"/>
      <c r="M32" s="28"/>
      <c r="N32" s="28"/>
      <c r="O32" s="28"/>
      <c r="P32" s="28"/>
      <c r="Q32" s="43"/>
    </row>
    <row r="33" spans="1:17" s="4" customFormat="1" ht="48">
      <c r="A33" s="68"/>
      <c r="B33" s="22" t="s">
        <v>40</v>
      </c>
      <c r="C33" s="30"/>
      <c r="D33" s="44"/>
      <c r="E33" s="33"/>
      <c r="F33" s="33"/>
      <c r="G33" s="44"/>
      <c r="H33" s="44"/>
      <c r="I33" s="44"/>
      <c r="J33" s="33"/>
      <c r="K33" s="33"/>
      <c r="L33" s="44"/>
      <c r="M33" s="44"/>
      <c r="N33" s="44"/>
      <c r="O33" s="33"/>
      <c r="P33" s="33"/>
      <c r="Q33" s="40"/>
    </row>
    <row r="34" spans="1:17" s="4" customFormat="1" ht="24">
      <c r="A34" s="68"/>
      <c r="B34" s="22" t="s">
        <v>41</v>
      </c>
      <c r="C34" s="35"/>
      <c r="D34" s="45"/>
      <c r="E34" s="37"/>
      <c r="F34" s="37"/>
      <c r="G34" s="45"/>
      <c r="H34" s="45"/>
      <c r="I34" s="45"/>
      <c r="J34" s="37"/>
      <c r="K34" s="37"/>
      <c r="L34" s="45"/>
      <c r="M34" s="45"/>
      <c r="N34" s="45"/>
      <c r="O34" s="37"/>
      <c r="P34" s="37"/>
      <c r="Q34" s="41"/>
    </row>
    <row r="35" spans="1:17" s="4" customFormat="1" ht="48">
      <c r="A35" s="68"/>
      <c r="B35" s="64" t="s">
        <v>77</v>
      </c>
      <c r="C35" s="25"/>
      <c r="D35" s="24" t="s">
        <v>42</v>
      </c>
      <c r="E35" s="25">
        <f>SUM(E36:E38)</f>
        <v>2000000</v>
      </c>
      <c r="F35" s="25">
        <f>SUM(F36:F38)</f>
        <v>500000</v>
      </c>
      <c r="G35" s="25">
        <f>SUM(G36:G38)</f>
        <v>1500000</v>
      </c>
      <c r="H35" s="32">
        <v>1757640</v>
      </c>
      <c r="I35" s="32">
        <v>439410</v>
      </c>
      <c r="J35" s="19">
        <v>0</v>
      </c>
      <c r="K35" s="19">
        <v>0</v>
      </c>
      <c r="L35" s="32">
        <v>439410</v>
      </c>
      <c r="M35" s="32">
        <v>1318230</v>
      </c>
      <c r="N35" s="32">
        <v>1318230</v>
      </c>
      <c r="O35" s="19">
        <v>0</v>
      </c>
      <c r="P35" s="19">
        <v>0</v>
      </c>
      <c r="Q35" s="19">
        <v>0</v>
      </c>
    </row>
    <row r="36" spans="1:17" s="4" customFormat="1" ht="12">
      <c r="A36" s="68"/>
      <c r="B36" s="24" t="s">
        <v>43</v>
      </c>
      <c r="C36" s="67"/>
      <c r="D36" s="46"/>
      <c r="E36" s="19">
        <f>F36+G36</f>
        <v>62728</v>
      </c>
      <c r="F36" s="19">
        <v>15682</v>
      </c>
      <c r="G36" s="19">
        <v>47046</v>
      </c>
      <c r="H36" s="69"/>
      <c r="I36" s="69"/>
      <c r="J36" s="67"/>
      <c r="K36" s="67"/>
      <c r="L36" s="70"/>
      <c r="M36" s="69"/>
      <c r="N36" s="69"/>
      <c r="O36" s="67"/>
      <c r="P36" s="67"/>
      <c r="Q36" s="67"/>
    </row>
    <row r="37" spans="1:17" s="4" customFormat="1" ht="12">
      <c r="A37" s="68"/>
      <c r="B37" s="22">
        <v>2006</v>
      </c>
      <c r="C37" s="67"/>
      <c r="D37" s="46"/>
      <c r="E37" s="19">
        <f>F37+G37</f>
        <v>179632</v>
      </c>
      <c r="F37" s="19">
        <v>44908</v>
      </c>
      <c r="G37" s="19">
        <v>134724</v>
      </c>
      <c r="H37" s="69"/>
      <c r="I37" s="69"/>
      <c r="J37" s="67"/>
      <c r="K37" s="67"/>
      <c r="L37" s="70"/>
      <c r="M37" s="69"/>
      <c r="N37" s="69"/>
      <c r="O37" s="67"/>
      <c r="P37" s="67"/>
      <c r="Q37" s="67"/>
    </row>
    <row r="38" spans="1:17" s="4" customFormat="1" ht="12">
      <c r="A38" s="68"/>
      <c r="B38" s="22">
        <v>2007</v>
      </c>
      <c r="C38" s="67"/>
      <c r="D38" s="46"/>
      <c r="E38" s="19">
        <f>F38+G38</f>
        <v>1757640</v>
      </c>
      <c r="F38" s="19">
        <v>439410</v>
      </c>
      <c r="G38" s="19">
        <v>1318230</v>
      </c>
      <c r="H38" s="69"/>
      <c r="I38" s="69"/>
      <c r="J38" s="67"/>
      <c r="K38" s="67"/>
      <c r="L38" s="70"/>
      <c r="M38" s="69"/>
      <c r="N38" s="69"/>
      <c r="O38" s="67"/>
      <c r="P38" s="67"/>
      <c r="Q38" s="67"/>
    </row>
    <row r="39" spans="1:17" s="4" customFormat="1" ht="12">
      <c r="A39" s="68"/>
      <c r="B39" s="12" t="s">
        <v>44</v>
      </c>
      <c r="C39" s="67"/>
      <c r="D39" s="46"/>
      <c r="E39" s="25"/>
      <c r="F39" s="25"/>
      <c r="G39" s="25"/>
      <c r="H39" s="69"/>
      <c r="I39" s="69"/>
      <c r="J39" s="67"/>
      <c r="K39" s="67"/>
      <c r="L39" s="70"/>
      <c r="M39" s="69"/>
      <c r="N39" s="69"/>
      <c r="O39" s="67"/>
      <c r="P39" s="67"/>
      <c r="Q39" s="67"/>
    </row>
    <row r="40" spans="1:17" s="4" customFormat="1" ht="36">
      <c r="A40" s="68" t="s">
        <v>45</v>
      </c>
      <c r="B40" s="21" t="s">
        <v>30</v>
      </c>
      <c r="C40" s="26"/>
      <c r="D40" s="42"/>
      <c r="E40" s="28"/>
      <c r="F40" s="28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43"/>
    </row>
    <row r="41" spans="1:17" s="4" customFormat="1" ht="48.75" customHeight="1">
      <c r="A41" s="68"/>
      <c r="B41" s="22" t="s">
        <v>46</v>
      </c>
      <c r="C41" s="30"/>
      <c r="D41" s="44"/>
      <c r="E41" s="33"/>
      <c r="F41" s="33"/>
      <c r="G41" s="44"/>
      <c r="H41" s="44"/>
      <c r="I41" s="44"/>
      <c r="J41" s="33"/>
      <c r="K41" s="33"/>
      <c r="L41" s="44"/>
      <c r="M41" s="44"/>
      <c r="N41" s="44"/>
      <c r="O41" s="33"/>
      <c r="P41" s="33"/>
      <c r="Q41" s="40"/>
    </row>
    <row r="42" spans="1:17" s="4" customFormat="1" ht="36">
      <c r="A42" s="68"/>
      <c r="B42" s="22" t="s">
        <v>47</v>
      </c>
      <c r="C42" s="35"/>
      <c r="D42" s="45"/>
      <c r="E42" s="37"/>
      <c r="F42" s="37"/>
      <c r="G42" s="45"/>
      <c r="H42" s="45"/>
      <c r="I42" s="45"/>
      <c r="J42" s="37"/>
      <c r="K42" s="37"/>
      <c r="L42" s="45"/>
      <c r="M42" s="45"/>
      <c r="N42" s="45"/>
      <c r="O42" s="37"/>
      <c r="P42" s="37"/>
      <c r="Q42" s="41"/>
    </row>
    <row r="43" spans="1:17" s="4" customFormat="1" ht="69" customHeight="1">
      <c r="A43" s="68"/>
      <c r="B43" s="64" t="s">
        <v>76</v>
      </c>
      <c r="C43" s="25"/>
      <c r="D43" s="24" t="s">
        <v>48</v>
      </c>
      <c r="E43" s="47">
        <f>SUM(E44:E48)</f>
        <v>3976409</v>
      </c>
      <c r="F43" s="47">
        <f>SUM(F44:F48)</f>
        <v>2276409</v>
      </c>
      <c r="G43" s="25">
        <f>SUM(G44:G48)</f>
        <v>1700000</v>
      </c>
      <c r="H43" s="32">
        <v>3850000</v>
      </c>
      <c r="I43" s="32">
        <v>2150000</v>
      </c>
      <c r="J43" s="32">
        <v>0</v>
      </c>
      <c r="K43" s="19">
        <v>0</v>
      </c>
      <c r="L43" s="32">
        <v>2150000</v>
      </c>
      <c r="M43" s="32">
        <v>1700000</v>
      </c>
      <c r="N43" s="32">
        <v>1700000</v>
      </c>
      <c r="O43" s="19">
        <v>0</v>
      </c>
      <c r="P43" s="19">
        <v>0</v>
      </c>
      <c r="Q43" s="19">
        <v>0</v>
      </c>
    </row>
    <row r="44" spans="1:17" s="4" customFormat="1" ht="12">
      <c r="A44" s="68"/>
      <c r="B44" s="24" t="s">
        <v>34</v>
      </c>
      <c r="C44" s="67"/>
      <c r="D44" s="46"/>
      <c r="E44" s="32">
        <v>114630</v>
      </c>
      <c r="F44" s="32">
        <v>114630</v>
      </c>
      <c r="G44" s="19">
        <v>0</v>
      </c>
      <c r="H44" s="69"/>
      <c r="I44" s="69"/>
      <c r="J44" s="67"/>
      <c r="K44" s="67"/>
      <c r="L44" s="70"/>
      <c r="M44" s="69"/>
      <c r="N44" s="69"/>
      <c r="O44" s="67"/>
      <c r="P44" s="67"/>
      <c r="Q44" s="67"/>
    </row>
    <row r="45" spans="1:17" s="4" customFormat="1" ht="12">
      <c r="A45" s="68"/>
      <c r="B45" s="22">
        <v>2005</v>
      </c>
      <c r="C45" s="67"/>
      <c r="D45" s="46"/>
      <c r="E45" s="32">
        <f>126409-114630</f>
        <v>11779</v>
      </c>
      <c r="F45" s="32">
        <v>11779</v>
      </c>
      <c r="G45" s="19">
        <v>0</v>
      </c>
      <c r="H45" s="69"/>
      <c r="I45" s="69"/>
      <c r="J45" s="67"/>
      <c r="K45" s="67"/>
      <c r="L45" s="70"/>
      <c r="M45" s="69"/>
      <c r="N45" s="69"/>
      <c r="O45" s="67"/>
      <c r="P45" s="67"/>
      <c r="Q45" s="67"/>
    </row>
    <row r="46" spans="1:17" s="4" customFormat="1" ht="12">
      <c r="A46" s="68"/>
      <c r="B46" s="22">
        <v>2006</v>
      </c>
      <c r="C46" s="67"/>
      <c r="D46" s="46"/>
      <c r="E46" s="32">
        <v>0</v>
      </c>
      <c r="F46" s="32">
        <v>0</v>
      </c>
      <c r="G46" s="32">
        <v>0</v>
      </c>
      <c r="H46" s="69"/>
      <c r="I46" s="69"/>
      <c r="J46" s="67"/>
      <c r="K46" s="67"/>
      <c r="L46" s="70"/>
      <c r="M46" s="69"/>
      <c r="N46" s="69"/>
      <c r="O46" s="67"/>
      <c r="P46" s="67"/>
      <c r="Q46" s="67"/>
    </row>
    <row r="47" spans="1:17" s="4" customFormat="1" ht="12">
      <c r="A47" s="68"/>
      <c r="B47" s="22">
        <v>2007</v>
      </c>
      <c r="C47" s="67"/>
      <c r="D47" s="46"/>
      <c r="E47" s="32">
        <v>3850000</v>
      </c>
      <c r="F47" s="32">
        <v>2150000</v>
      </c>
      <c r="G47" s="32">
        <v>1700000</v>
      </c>
      <c r="H47" s="69"/>
      <c r="I47" s="69"/>
      <c r="J47" s="67"/>
      <c r="K47" s="67"/>
      <c r="L47" s="70"/>
      <c r="M47" s="69"/>
      <c r="N47" s="69"/>
      <c r="O47" s="67"/>
      <c r="P47" s="67"/>
      <c r="Q47" s="67"/>
    </row>
    <row r="48" spans="1:17" s="4" customFormat="1" ht="12">
      <c r="A48" s="68"/>
      <c r="B48" s="24">
        <v>2008</v>
      </c>
      <c r="C48" s="67"/>
      <c r="D48" s="46"/>
      <c r="E48" s="47">
        <v>0</v>
      </c>
      <c r="F48" s="25">
        <v>0</v>
      </c>
      <c r="G48" s="47">
        <v>0</v>
      </c>
      <c r="H48" s="69"/>
      <c r="I48" s="69"/>
      <c r="J48" s="67"/>
      <c r="K48" s="67"/>
      <c r="L48" s="70"/>
      <c r="M48" s="69"/>
      <c r="N48" s="69"/>
      <c r="O48" s="67"/>
      <c r="P48" s="67"/>
      <c r="Q48" s="67"/>
    </row>
    <row r="49" spans="1:17" s="4" customFormat="1" ht="36">
      <c r="A49" s="68" t="s">
        <v>49</v>
      </c>
      <c r="B49" s="21" t="s">
        <v>50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s="4" customFormat="1" ht="36" customHeight="1">
      <c r="A50" s="68"/>
      <c r="B50" s="22" t="s">
        <v>72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s="4" customFormat="1" ht="48">
      <c r="A51" s="68"/>
      <c r="B51" s="22" t="s">
        <v>51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s="4" customFormat="1" ht="60">
      <c r="A52" s="68"/>
      <c r="B52" s="23" t="s">
        <v>75</v>
      </c>
      <c r="C52" s="19"/>
      <c r="D52" s="24" t="s">
        <v>52</v>
      </c>
      <c r="E52" s="25">
        <f>SUM(E53:E56)</f>
        <v>15006100</v>
      </c>
      <c r="F52" s="25">
        <f>SUM(F53:F56)</f>
        <v>3750000</v>
      </c>
      <c r="G52" s="25">
        <f>SUM(G53:G56)</f>
        <v>11250000</v>
      </c>
      <c r="H52" s="19">
        <v>500000</v>
      </c>
      <c r="I52" s="19">
        <v>125000</v>
      </c>
      <c r="J52" s="19">
        <v>0</v>
      </c>
      <c r="K52" s="19">
        <v>0</v>
      </c>
      <c r="L52" s="19">
        <v>125000</v>
      </c>
      <c r="M52" s="19">
        <v>375000</v>
      </c>
      <c r="N52" s="19">
        <v>375000</v>
      </c>
      <c r="O52" s="19">
        <v>0</v>
      </c>
      <c r="P52" s="19">
        <v>0</v>
      </c>
      <c r="Q52" s="19">
        <v>0</v>
      </c>
    </row>
    <row r="53" spans="1:17" s="4" customFormat="1" ht="12">
      <c r="A53" s="68"/>
      <c r="B53" s="24" t="s">
        <v>43</v>
      </c>
      <c r="C53" s="71"/>
      <c r="D53" s="72"/>
      <c r="E53" s="19">
        <v>0</v>
      </c>
      <c r="F53" s="19">
        <v>0</v>
      </c>
      <c r="G53" s="19">
        <v>0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s="4" customFormat="1" ht="12">
      <c r="A54" s="68"/>
      <c r="B54" s="22">
        <v>2006</v>
      </c>
      <c r="C54" s="71"/>
      <c r="D54" s="72"/>
      <c r="E54" s="19">
        <f>F54+G54</f>
        <v>0</v>
      </c>
      <c r="F54" s="19">
        <v>0</v>
      </c>
      <c r="G54" s="19">
        <v>0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4" customFormat="1" ht="12">
      <c r="A55" s="68"/>
      <c r="B55" s="22">
        <v>2007</v>
      </c>
      <c r="C55" s="71"/>
      <c r="D55" s="72"/>
      <c r="E55" s="19">
        <f>F55+G55</f>
        <v>500000</v>
      </c>
      <c r="F55" s="19">
        <v>125000</v>
      </c>
      <c r="G55" s="19">
        <v>375000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4" customFormat="1" ht="11.25" customHeight="1">
      <c r="A56" s="68"/>
      <c r="B56" s="22">
        <v>2008</v>
      </c>
      <c r="C56" s="71"/>
      <c r="D56" s="72"/>
      <c r="E56" s="19">
        <f>F56+G56+6100</f>
        <v>14506100</v>
      </c>
      <c r="F56" s="19">
        <f>3750000-125000</f>
        <v>3625000</v>
      </c>
      <c r="G56" s="19">
        <f>11250000-375000</f>
        <v>10875000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4" customFormat="1" ht="48">
      <c r="A57" s="68" t="s">
        <v>53</v>
      </c>
      <c r="B57" s="21" t="s">
        <v>57</v>
      </c>
      <c r="C57" s="26"/>
      <c r="D57" s="42"/>
      <c r="E57" s="28"/>
      <c r="F57" s="28"/>
      <c r="G57" s="42"/>
      <c r="H57" s="42"/>
      <c r="I57" s="28"/>
      <c r="J57" s="28"/>
      <c r="K57" s="28"/>
      <c r="L57" s="28"/>
      <c r="M57" s="28"/>
      <c r="N57" s="28"/>
      <c r="O57" s="28"/>
      <c r="P57" s="28"/>
      <c r="Q57" s="43"/>
    </row>
    <row r="58" spans="1:17" s="4" customFormat="1" ht="24">
      <c r="A58" s="68"/>
      <c r="B58" s="22" t="s">
        <v>67</v>
      </c>
      <c r="C58" s="30"/>
      <c r="D58" s="44"/>
      <c r="E58" s="33"/>
      <c r="F58" s="33"/>
      <c r="G58" s="44"/>
      <c r="H58" s="44"/>
      <c r="I58" s="44"/>
      <c r="J58" s="33"/>
      <c r="K58" s="33"/>
      <c r="L58" s="44"/>
      <c r="M58" s="44"/>
      <c r="N58" s="44"/>
      <c r="O58" s="33"/>
      <c r="P58" s="33"/>
      <c r="Q58" s="40"/>
    </row>
    <row r="59" spans="1:17" s="4" customFormat="1" ht="48">
      <c r="A59" s="68"/>
      <c r="B59" s="22" t="s">
        <v>68</v>
      </c>
      <c r="C59" s="35"/>
      <c r="D59" s="45"/>
      <c r="E59" s="37"/>
      <c r="F59" s="37"/>
      <c r="G59" s="45"/>
      <c r="H59" s="45"/>
      <c r="I59" s="45"/>
      <c r="J59" s="37"/>
      <c r="K59" s="37"/>
      <c r="L59" s="45"/>
      <c r="M59" s="45"/>
      <c r="N59" s="45"/>
      <c r="O59" s="37"/>
      <c r="P59" s="37"/>
      <c r="Q59" s="41"/>
    </row>
    <row r="60" spans="1:17" s="4" customFormat="1" ht="60">
      <c r="A60" s="68"/>
      <c r="B60" s="23" t="s">
        <v>69</v>
      </c>
      <c r="C60" s="25"/>
      <c r="D60" s="24" t="s">
        <v>54</v>
      </c>
      <c r="E60" s="47">
        <v>5300000</v>
      </c>
      <c r="F60" s="25">
        <f>SUM(F62:F63)</f>
        <v>1425000</v>
      </c>
      <c r="G60" s="25">
        <f>SUM(G62:G63)</f>
        <v>3875000</v>
      </c>
      <c r="H60" s="32">
        <v>2000000</v>
      </c>
      <c r="I60" s="32">
        <v>600000</v>
      </c>
      <c r="J60" s="19">
        <v>0</v>
      </c>
      <c r="K60" s="19">
        <v>0</v>
      </c>
      <c r="L60" s="32">
        <v>600000</v>
      </c>
      <c r="M60" s="32">
        <v>1400000</v>
      </c>
      <c r="N60" s="32">
        <v>1400000</v>
      </c>
      <c r="O60" s="19">
        <v>0</v>
      </c>
      <c r="P60" s="19">
        <v>0</v>
      </c>
      <c r="Q60" s="19">
        <v>0</v>
      </c>
    </row>
    <row r="61" spans="1:17" s="4" customFormat="1" ht="12">
      <c r="A61" s="68"/>
      <c r="B61" s="24" t="s">
        <v>55</v>
      </c>
      <c r="C61" s="67"/>
      <c r="D61" s="46"/>
      <c r="E61" s="19"/>
      <c r="F61" s="19"/>
      <c r="G61" s="19"/>
      <c r="H61" s="69"/>
      <c r="I61" s="69"/>
      <c r="J61" s="67"/>
      <c r="K61" s="67"/>
      <c r="L61" s="70"/>
      <c r="M61" s="69"/>
      <c r="N61" s="69"/>
      <c r="O61" s="67"/>
      <c r="P61" s="67"/>
      <c r="Q61" s="67"/>
    </row>
    <row r="62" spans="1:17" s="4" customFormat="1" ht="12">
      <c r="A62" s="68"/>
      <c r="B62" s="22">
        <v>2007</v>
      </c>
      <c r="C62" s="67"/>
      <c r="D62" s="46"/>
      <c r="E62" s="32">
        <v>2000000</v>
      </c>
      <c r="F62" s="32">
        <v>600000</v>
      </c>
      <c r="G62" s="32">
        <v>1400000</v>
      </c>
      <c r="H62" s="69"/>
      <c r="I62" s="69"/>
      <c r="J62" s="67"/>
      <c r="K62" s="67"/>
      <c r="L62" s="70"/>
      <c r="M62" s="69"/>
      <c r="N62" s="69"/>
      <c r="O62" s="67"/>
      <c r="P62" s="67"/>
      <c r="Q62" s="67"/>
    </row>
    <row r="63" spans="1:17" s="4" customFormat="1" ht="12">
      <c r="A63" s="68"/>
      <c r="B63" s="22">
        <v>2008</v>
      </c>
      <c r="C63" s="67"/>
      <c r="D63" s="46"/>
      <c r="E63" s="32">
        <v>3300000</v>
      </c>
      <c r="F63" s="32">
        <v>825000</v>
      </c>
      <c r="G63" s="32">
        <v>2475000</v>
      </c>
      <c r="H63" s="69"/>
      <c r="I63" s="69"/>
      <c r="J63" s="67"/>
      <c r="K63" s="67"/>
      <c r="L63" s="70"/>
      <c r="M63" s="69"/>
      <c r="N63" s="69"/>
      <c r="O63" s="67"/>
      <c r="P63" s="67"/>
      <c r="Q63" s="67"/>
    </row>
    <row r="64" spans="1:17" s="4" customFormat="1" ht="12">
      <c r="A64" s="68"/>
      <c r="B64" s="12" t="s">
        <v>44</v>
      </c>
      <c r="C64" s="67"/>
      <c r="D64" s="46"/>
      <c r="E64" s="25"/>
      <c r="F64" s="25"/>
      <c r="G64" s="25"/>
      <c r="H64" s="69"/>
      <c r="I64" s="69"/>
      <c r="J64" s="67"/>
      <c r="K64" s="67"/>
      <c r="L64" s="70"/>
      <c r="M64" s="69"/>
      <c r="N64" s="69"/>
      <c r="O64" s="67"/>
      <c r="P64" s="67"/>
      <c r="Q64" s="67"/>
    </row>
    <row r="65" spans="1:17" s="4" customFormat="1" ht="48">
      <c r="A65" s="68" t="s">
        <v>56</v>
      </c>
      <c r="B65" s="21" t="s">
        <v>57</v>
      </c>
      <c r="C65" s="26"/>
      <c r="D65" s="42"/>
      <c r="E65" s="28"/>
      <c r="F65" s="28"/>
      <c r="G65" s="42"/>
      <c r="H65" s="42"/>
      <c r="I65" s="28"/>
      <c r="J65" s="28"/>
      <c r="K65" s="28"/>
      <c r="L65" s="28"/>
      <c r="M65" s="28"/>
      <c r="N65" s="28"/>
      <c r="O65" s="28"/>
      <c r="P65" s="28"/>
      <c r="Q65" s="43"/>
    </row>
    <row r="66" spans="1:17" s="4" customFormat="1" ht="12">
      <c r="A66" s="68"/>
      <c r="B66" s="22" t="s">
        <v>58</v>
      </c>
      <c r="C66" s="30"/>
      <c r="D66" s="44"/>
      <c r="E66" s="33"/>
      <c r="F66" s="33"/>
      <c r="G66" s="44"/>
      <c r="H66" s="44"/>
      <c r="I66" s="44"/>
      <c r="J66" s="33"/>
      <c r="K66" s="33"/>
      <c r="L66" s="44"/>
      <c r="M66" s="44"/>
      <c r="N66" s="44"/>
      <c r="O66" s="33"/>
      <c r="P66" s="33"/>
      <c r="Q66" s="40"/>
    </row>
    <row r="67" spans="1:17" s="4" customFormat="1" ht="12">
      <c r="A67" s="68"/>
      <c r="B67" s="22" t="s">
        <v>59</v>
      </c>
      <c r="C67" s="35"/>
      <c r="D67" s="45"/>
      <c r="E67" s="37"/>
      <c r="F67" s="37"/>
      <c r="G67" s="45"/>
      <c r="H67" s="45"/>
      <c r="I67" s="45"/>
      <c r="J67" s="37"/>
      <c r="K67" s="37"/>
      <c r="L67" s="45"/>
      <c r="M67" s="45"/>
      <c r="N67" s="45"/>
      <c r="O67" s="37"/>
      <c r="P67" s="37"/>
      <c r="Q67" s="41"/>
    </row>
    <row r="68" spans="1:17" s="4" customFormat="1" ht="72">
      <c r="A68" s="68"/>
      <c r="B68" s="23" t="s">
        <v>70</v>
      </c>
      <c r="C68" s="25"/>
      <c r="D68" s="24" t="s">
        <v>60</v>
      </c>
      <c r="E68" s="47">
        <v>1800000</v>
      </c>
      <c r="F68" s="47">
        <v>507840</v>
      </c>
      <c r="G68" s="47">
        <v>1292160</v>
      </c>
      <c r="H68" s="32">
        <v>1050000</v>
      </c>
      <c r="I68" s="32">
        <v>300000</v>
      </c>
      <c r="J68" s="19">
        <v>0</v>
      </c>
      <c r="K68" s="19">
        <v>0</v>
      </c>
      <c r="L68" s="32">
        <v>300000</v>
      </c>
      <c r="M68" s="32">
        <v>750000</v>
      </c>
      <c r="N68" s="32">
        <v>750000</v>
      </c>
      <c r="O68" s="19">
        <v>0</v>
      </c>
      <c r="P68" s="19">
        <v>0</v>
      </c>
      <c r="Q68" s="19">
        <v>0</v>
      </c>
    </row>
    <row r="69" spans="1:17" s="4" customFormat="1" ht="12">
      <c r="A69" s="68"/>
      <c r="B69" s="24" t="s">
        <v>55</v>
      </c>
      <c r="C69" s="67"/>
      <c r="D69" s="46"/>
      <c r="E69" s="19"/>
      <c r="F69" s="19"/>
      <c r="G69" s="19"/>
      <c r="H69" s="69"/>
      <c r="I69" s="69"/>
      <c r="J69" s="67"/>
      <c r="K69" s="67"/>
      <c r="L69" s="70"/>
      <c r="M69" s="69"/>
      <c r="N69" s="69"/>
      <c r="O69" s="67"/>
      <c r="P69" s="67"/>
      <c r="Q69" s="67"/>
    </row>
    <row r="70" spans="1:17" s="4" customFormat="1" ht="12">
      <c r="A70" s="68"/>
      <c r="B70" s="24">
        <v>2006</v>
      </c>
      <c r="C70" s="67"/>
      <c r="D70" s="46"/>
      <c r="E70" s="32">
        <v>26840</v>
      </c>
      <c r="F70" s="32">
        <v>26840</v>
      </c>
      <c r="G70" s="19">
        <v>0</v>
      </c>
      <c r="H70" s="69"/>
      <c r="I70" s="69"/>
      <c r="J70" s="67"/>
      <c r="K70" s="67"/>
      <c r="L70" s="70"/>
      <c r="M70" s="69"/>
      <c r="N70" s="69"/>
      <c r="O70" s="67"/>
      <c r="P70" s="67"/>
      <c r="Q70" s="67"/>
    </row>
    <row r="71" spans="1:17" s="4" customFormat="1" ht="12">
      <c r="A71" s="68"/>
      <c r="B71" s="24">
        <v>2007</v>
      </c>
      <c r="C71" s="67"/>
      <c r="D71" s="46"/>
      <c r="E71" s="32">
        <v>1050000</v>
      </c>
      <c r="F71" s="32">
        <v>300000</v>
      </c>
      <c r="G71" s="32">
        <v>750000</v>
      </c>
      <c r="H71" s="69"/>
      <c r="I71" s="69"/>
      <c r="J71" s="67"/>
      <c r="K71" s="67"/>
      <c r="L71" s="70"/>
      <c r="M71" s="69"/>
      <c r="N71" s="69"/>
      <c r="O71" s="67"/>
      <c r="P71" s="67"/>
      <c r="Q71" s="67"/>
    </row>
    <row r="72" spans="1:17" s="4" customFormat="1" ht="12">
      <c r="A72" s="68"/>
      <c r="B72" s="22">
        <v>2008</v>
      </c>
      <c r="C72" s="67"/>
      <c r="D72" s="46"/>
      <c r="E72" s="32">
        <v>723160</v>
      </c>
      <c r="F72" s="32">
        <v>181000</v>
      </c>
      <c r="G72" s="32">
        <v>542160</v>
      </c>
      <c r="H72" s="69"/>
      <c r="I72" s="69"/>
      <c r="J72" s="67"/>
      <c r="K72" s="67"/>
      <c r="L72" s="70"/>
      <c r="M72" s="69"/>
      <c r="N72" s="69"/>
      <c r="O72" s="67"/>
      <c r="P72" s="67"/>
      <c r="Q72" s="67"/>
    </row>
    <row r="73" spans="1:17" s="4" customFormat="1" ht="12">
      <c r="A73" s="68"/>
      <c r="B73" s="12" t="s">
        <v>44</v>
      </c>
      <c r="C73" s="67"/>
      <c r="D73" s="46"/>
      <c r="E73" s="25"/>
      <c r="F73" s="25"/>
      <c r="G73" s="25"/>
      <c r="H73" s="69"/>
      <c r="I73" s="69"/>
      <c r="J73" s="67"/>
      <c r="K73" s="67"/>
      <c r="L73" s="70"/>
      <c r="M73" s="69"/>
      <c r="N73" s="69"/>
      <c r="O73" s="67"/>
      <c r="P73" s="67"/>
      <c r="Q73" s="67"/>
    </row>
    <row r="74" spans="1:17" s="4" customFormat="1" ht="36">
      <c r="A74" s="65" t="s">
        <v>61</v>
      </c>
      <c r="B74" s="21" t="s">
        <v>30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1:17" s="4" customFormat="1" ht="52.5" customHeight="1">
      <c r="A75" s="65"/>
      <c r="B75" s="63" t="s">
        <v>71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s="4" customFormat="1" ht="46.5" customHeight="1">
      <c r="A76" s="65"/>
      <c r="B76" s="63" t="s">
        <v>31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 s="4" customFormat="1" ht="24">
      <c r="A77" s="65"/>
      <c r="B77" s="64" t="s">
        <v>74</v>
      </c>
      <c r="C77" s="19"/>
      <c r="D77" s="24" t="s">
        <v>33</v>
      </c>
      <c r="E77" s="25">
        <f>SUM(E78:E80)</f>
        <v>10000000</v>
      </c>
      <c r="F77" s="25">
        <f>SUM(F78:F80)</f>
        <v>2500000</v>
      </c>
      <c r="G77" s="25">
        <f>SUM(G78:G80)</f>
        <v>7500000</v>
      </c>
      <c r="H77" s="19">
        <v>3000000</v>
      </c>
      <c r="I77" s="19">
        <v>750000</v>
      </c>
      <c r="J77" s="19">
        <v>0</v>
      </c>
      <c r="K77" s="19">
        <v>0</v>
      </c>
      <c r="L77" s="19">
        <v>750000</v>
      </c>
      <c r="M77" s="19">
        <v>2250000</v>
      </c>
      <c r="N77" s="19">
        <v>2250000</v>
      </c>
      <c r="O77" s="19">
        <v>0</v>
      </c>
      <c r="P77" s="19">
        <v>0</v>
      </c>
      <c r="Q77" s="19">
        <v>0</v>
      </c>
    </row>
    <row r="78" spans="1:17" s="4" customFormat="1" ht="12">
      <c r="A78" s="65"/>
      <c r="B78" s="24" t="s">
        <v>63</v>
      </c>
      <c r="C78" s="26"/>
      <c r="D78" s="27"/>
      <c r="E78" s="19">
        <f>F78+G78</f>
        <v>3000000</v>
      </c>
      <c r="F78" s="19">
        <v>750000</v>
      </c>
      <c r="G78" s="19">
        <v>2250000</v>
      </c>
      <c r="H78" s="28"/>
      <c r="I78" s="29"/>
      <c r="J78" s="28"/>
      <c r="K78" s="29"/>
      <c r="L78" s="28"/>
      <c r="M78" s="29"/>
      <c r="N78" s="28" t="s">
        <v>64</v>
      </c>
      <c r="O78" s="29"/>
      <c r="P78" s="28"/>
      <c r="Q78" s="29"/>
    </row>
    <row r="79" spans="1:17" s="4" customFormat="1" ht="12">
      <c r="A79" s="65"/>
      <c r="B79" s="22">
        <v>2008</v>
      </c>
      <c r="C79" s="30"/>
      <c r="D79" s="31"/>
      <c r="E79" s="19">
        <f>F79+G79</f>
        <v>7000000</v>
      </c>
      <c r="F79" s="19">
        <v>1750000</v>
      </c>
      <c r="G79" s="32">
        <v>5250000</v>
      </c>
      <c r="H79" s="33"/>
      <c r="I79" s="34"/>
      <c r="J79" s="33"/>
      <c r="K79" s="34"/>
      <c r="L79" s="33"/>
      <c r="M79" s="34"/>
      <c r="N79" s="33"/>
      <c r="O79" s="34"/>
      <c r="P79" s="33"/>
      <c r="Q79" s="34"/>
    </row>
    <row r="80" spans="1:17" s="4" customFormat="1" ht="12">
      <c r="A80" s="65"/>
      <c r="B80" s="24" t="s">
        <v>44</v>
      </c>
      <c r="C80" s="35"/>
      <c r="D80" s="36"/>
      <c r="E80" s="19">
        <f>F80+G80</f>
        <v>0</v>
      </c>
      <c r="F80" s="32">
        <v>0</v>
      </c>
      <c r="G80" s="32">
        <v>0</v>
      </c>
      <c r="H80" s="37"/>
      <c r="I80" s="38"/>
      <c r="J80" s="37"/>
      <c r="K80" s="38"/>
      <c r="L80" s="37"/>
      <c r="M80" s="38"/>
      <c r="N80" s="37"/>
      <c r="O80" s="38"/>
      <c r="P80" s="37"/>
      <c r="Q80" s="38"/>
    </row>
    <row r="81" spans="1:17" s="4" customFormat="1" ht="36">
      <c r="A81" s="65" t="s">
        <v>62</v>
      </c>
      <c r="B81" s="21" t="s">
        <v>30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 s="4" customFormat="1" ht="51" customHeight="1">
      <c r="A82" s="65"/>
      <c r="B82" s="63" t="s">
        <v>71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s="4" customFormat="1" ht="48.75" customHeight="1">
      <c r="A83" s="65"/>
      <c r="B83" s="22" t="s">
        <v>31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26" s="4" customFormat="1" ht="24">
      <c r="A84" s="65"/>
      <c r="B84" s="23" t="s">
        <v>73</v>
      </c>
      <c r="C84" s="19"/>
      <c r="D84" s="24" t="s">
        <v>65</v>
      </c>
      <c r="E84" s="25">
        <f>SUM(E85:E92)</f>
        <v>27000000</v>
      </c>
      <c r="F84" s="25">
        <f>SUM(F85:F92)</f>
        <v>6750000</v>
      </c>
      <c r="G84" s="25">
        <f>SUM(G85:G92)</f>
        <v>20250000</v>
      </c>
      <c r="H84" s="19">
        <f>I84+M84</f>
        <v>3000000</v>
      </c>
      <c r="I84" s="19">
        <f>F90</f>
        <v>750000</v>
      </c>
      <c r="J84" s="19">
        <v>0</v>
      </c>
      <c r="K84" s="19">
        <v>0</v>
      </c>
      <c r="L84" s="19">
        <v>750000</v>
      </c>
      <c r="M84" s="19">
        <f>SUM(N84:Q84)</f>
        <v>2250000</v>
      </c>
      <c r="N84" s="19">
        <f>G90</f>
        <v>2250000</v>
      </c>
      <c r="O84" s="19">
        <v>0</v>
      </c>
      <c r="P84" s="19">
        <v>0</v>
      </c>
      <c r="Q84" s="19">
        <v>0</v>
      </c>
      <c r="V84" s="48"/>
      <c r="W84" s="48"/>
      <c r="X84" s="48"/>
      <c r="Y84" s="48"/>
      <c r="Z84" s="48"/>
    </row>
    <row r="85" spans="1:17" s="4" customFormat="1" ht="12">
      <c r="A85" s="65"/>
      <c r="B85" s="24" t="s">
        <v>66</v>
      </c>
      <c r="C85" s="26"/>
      <c r="D85" s="27"/>
      <c r="E85" s="19">
        <v>0</v>
      </c>
      <c r="F85" s="19">
        <v>0</v>
      </c>
      <c r="G85" s="19">
        <v>0</v>
      </c>
      <c r="H85" s="28"/>
      <c r="I85" s="29"/>
      <c r="J85" s="28"/>
      <c r="K85" s="29"/>
      <c r="L85" s="28"/>
      <c r="M85" s="29"/>
      <c r="N85" s="28"/>
      <c r="O85" s="29"/>
      <c r="P85" s="28"/>
      <c r="Q85" s="29"/>
    </row>
    <row r="86" spans="1:17" s="4" customFormat="1" ht="12">
      <c r="A86" s="65"/>
      <c r="B86" s="22">
        <v>2003</v>
      </c>
      <c r="C86" s="30"/>
      <c r="D86" s="31"/>
      <c r="E86" s="19">
        <v>0</v>
      </c>
      <c r="F86" s="19">
        <v>0</v>
      </c>
      <c r="G86" s="32">
        <v>0</v>
      </c>
      <c r="H86" s="33"/>
      <c r="I86" s="34"/>
      <c r="J86" s="33"/>
      <c r="K86" s="34"/>
      <c r="L86" s="33"/>
      <c r="M86" s="34"/>
      <c r="N86" s="33"/>
      <c r="O86" s="34"/>
      <c r="P86" s="33"/>
      <c r="Q86" s="34"/>
    </row>
    <row r="87" spans="1:17" s="4" customFormat="1" ht="12">
      <c r="A87" s="65"/>
      <c r="B87" s="22">
        <v>2004</v>
      </c>
      <c r="C87" s="30"/>
      <c r="D87" s="31"/>
      <c r="E87" s="19">
        <f>F87+G87</f>
        <v>0</v>
      </c>
      <c r="F87" s="32">
        <v>0</v>
      </c>
      <c r="G87" s="32">
        <v>0</v>
      </c>
      <c r="H87" s="33"/>
      <c r="I87" s="34"/>
      <c r="J87" s="33"/>
      <c r="K87" s="34"/>
      <c r="L87" s="33"/>
      <c r="M87" s="34"/>
      <c r="N87" s="33"/>
      <c r="O87" s="34"/>
      <c r="P87" s="33"/>
      <c r="Q87" s="34"/>
    </row>
    <row r="88" spans="1:17" s="4" customFormat="1" ht="12">
      <c r="A88" s="65"/>
      <c r="B88" s="22">
        <v>2005</v>
      </c>
      <c r="C88" s="30"/>
      <c r="D88" s="31"/>
      <c r="E88" s="19">
        <f>F88+G88</f>
        <v>0</v>
      </c>
      <c r="F88" s="32">
        <v>0</v>
      </c>
      <c r="G88" s="32">
        <v>0</v>
      </c>
      <c r="H88" s="33"/>
      <c r="I88" s="34"/>
      <c r="J88" s="33"/>
      <c r="K88" s="34"/>
      <c r="L88" s="33"/>
      <c r="M88" s="34"/>
      <c r="N88" s="33"/>
      <c r="O88" s="34"/>
      <c r="P88" s="33"/>
      <c r="Q88" s="34"/>
    </row>
    <row r="89" spans="1:17" s="4" customFormat="1" ht="12">
      <c r="A89" s="65"/>
      <c r="B89" s="22">
        <v>2006</v>
      </c>
      <c r="C89" s="49"/>
      <c r="D89" s="50"/>
      <c r="E89" s="19">
        <f>F89+G89</f>
        <v>0</v>
      </c>
      <c r="F89" s="32">
        <v>0</v>
      </c>
      <c r="G89" s="32">
        <v>0</v>
      </c>
      <c r="H89" s="51"/>
      <c r="I89" s="52"/>
      <c r="J89" s="53"/>
      <c r="K89" s="54"/>
      <c r="L89" s="55"/>
      <c r="M89" s="52"/>
      <c r="N89" s="51"/>
      <c r="O89" s="54"/>
      <c r="P89" s="53"/>
      <c r="Q89" s="54"/>
    </row>
    <row r="90" spans="1:17" s="4" customFormat="1" ht="12">
      <c r="A90" s="65"/>
      <c r="B90" s="22">
        <v>2007</v>
      </c>
      <c r="C90" s="49"/>
      <c r="D90" s="50"/>
      <c r="E90" s="19">
        <f>F90+G90</f>
        <v>3000000</v>
      </c>
      <c r="F90" s="19">
        <v>750000</v>
      </c>
      <c r="G90" s="19">
        <v>2250000</v>
      </c>
      <c r="H90" s="51"/>
      <c r="I90" s="52"/>
      <c r="J90" s="53"/>
      <c r="K90" s="54"/>
      <c r="L90" s="55"/>
      <c r="M90" s="52"/>
      <c r="N90" s="51"/>
      <c r="O90" s="54"/>
      <c r="P90" s="53"/>
      <c r="Q90" s="54"/>
    </row>
    <row r="91" spans="1:17" s="4" customFormat="1" ht="12">
      <c r="A91" s="65"/>
      <c r="B91" s="22">
        <v>2008</v>
      </c>
      <c r="C91" s="49"/>
      <c r="D91" s="50"/>
      <c r="E91" s="19">
        <f>F91+G91</f>
        <v>8000000</v>
      </c>
      <c r="F91" s="19">
        <v>2000000</v>
      </c>
      <c r="G91" s="19">
        <f>F91*3</f>
        <v>6000000</v>
      </c>
      <c r="H91" s="51"/>
      <c r="I91" s="52"/>
      <c r="J91" s="53"/>
      <c r="K91" s="54"/>
      <c r="L91" s="55"/>
      <c r="M91" s="52"/>
      <c r="N91" s="51"/>
      <c r="O91" s="54"/>
      <c r="P91" s="53"/>
      <c r="Q91" s="54"/>
    </row>
    <row r="92" spans="1:26" s="4" customFormat="1" ht="12">
      <c r="A92" s="65"/>
      <c r="B92" s="22">
        <v>2009</v>
      </c>
      <c r="C92" s="56"/>
      <c r="D92" s="57"/>
      <c r="E92" s="19">
        <v>16000000</v>
      </c>
      <c r="F92" s="19">
        <v>4000000</v>
      </c>
      <c r="G92" s="19">
        <f>F92*3</f>
        <v>12000000</v>
      </c>
      <c r="H92" s="58"/>
      <c r="I92" s="59"/>
      <c r="J92" s="60"/>
      <c r="K92" s="61"/>
      <c r="L92" s="62"/>
      <c r="M92" s="59"/>
      <c r="N92" s="58"/>
      <c r="O92" s="61"/>
      <c r="P92" s="60"/>
      <c r="Q92" s="61"/>
      <c r="V92" s="48"/>
      <c r="W92" s="48"/>
      <c r="X92" s="48"/>
      <c r="Y92" s="48"/>
      <c r="Z92" s="48"/>
    </row>
  </sheetData>
  <mergeCells count="91">
    <mergeCell ref="Q1:Q5"/>
    <mergeCell ref="A3:P3"/>
    <mergeCell ref="A4:P4"/>
    <mergeCell ref="A6:A11"/>
    <mergeCell ref="B6:B11"/>
    <mergeCell ref="C6:C11"/>
    <mergeCell ref="D6:D11"/>
    <mergeCell ref="E6:E11"/>
    <mergeCell ref="F6:G6"/>
    <mergeCell ref="H6:Q6"/>
    <mergeCell ref="I10:I11"/>
    <mergeCell ref="J10:L10"/>
    <mergeCell ref="M10:M11"/>
    <mergeCell ref="N10:Q10"/>
    <mergeCell ref="C14:D14"/>
    <mergeCell ref="A15:A22"/>
    <mergeCell ref="C15:Q17"/>
    <mergeCell ref="F7:F11"/>
    <mergeCell ref="G7:G11"/>
    <mergeCell ref="H7:Q7"/>
    <mergeCell ref="H8:H11"/>
    <mergeCell ref="I8:Q8"/>
    <mergeCell ref="I9:L9"/>
    <mergeCell ref="M9:Q9"/>
    <mergeCell ref="A23:A31"/>
    <mergeCell ref="A32:A39"/>
    <mergeCell ref="C36:C39"/>
    <mergeCell ref="H36:H39"/>
    <mergeCell ref="I36:I39"/>
    <mergeCell ref="J36:J39"/>
    <mergeCell ref="K36:K39"/>
    <mergeCell ref="L36:L39"/>
    <mergeCell ref="M36:M39"/>
    <mergeCell ref="N36:N39"/>
    <mergeCell ref="O36:O39"/>
    <mergeCell ref="P36:P39"/>
    <mergeCell ref="Q36:Q39"/>
    <mergeCell ref="A40:A48"/>
    <mergeCell ref="C44:C48"/>
    <mergeCell ref="H44:H48"/>
    <mergeCell ref="I44:I48"/>
    <mergeCell ref="J44:J48"/>
    <mergeCell ref="K44:K48"/>
    <mergeCell ref="L44:L48"/>
    <mergeCell ref="M44:M48"/>
    <mergeCell ref="N44:N48"/>
    <mergeCell ref="O44:O48"/>
    <mergeCell ref="P44:P48"/>
    <mergeCell ref="Q44:Q48"/>
    <mergeCell ref="A49:A56"/>
    <mergeCell ref="C49:Q51"/>
    <mergeCell ref="C53:C56"/>
    <mergeCell ref="D53:D56"/>
    <mergeCell ref="H53:H56"/>
    <mergeCell ref="I53:I56"/>
    <mergeCell ref="J53:J56"/>
    <mergeCell ref="K53:K56"/>
    <mergeCell ref="L53:L56"/>
    <mergeCell ref="M53:M56"/>
    <mergeCell ref="N53:N56"/>
    <mergeCell ref="O53:O56"/>
    <mergeCell ref="P53:P56"/>
    <mergeCell ref="Q53:Q56"/>
    <mergeCell ref="A57:A64"/>
    <mergeCell ref="C61:C64"/>
    <mergeCell ref="H61:H64"/>
    <mergeCell ref="I61:I64"/>
    <mergeCell ref="J61:J64"/>
    <mergeCell ref="K61:K64"/>
    <mergeCell ref="L61:L64"/>
    <mergeCell ref="M61:M64"/>
    <mergeCell ref="N61:N64"/>
    <mergeCell ref="O61:O64"/>
    <mergeCell ref="P61:P64"/>
    <mergeCell ref="Q61:Q64"/>
    <mergeCell ref="A65:A73"/>
    <mergeCell ref="C69:C73"/>
    <mergeCell ref="H69:H73"/>
    <mergeCell ref="I69:I73"/>
    <mergeCell ref="J69:J73"/>
    <mergeCell ref="K69:K73"/>
    <mergeCell ref="L69:L73"/>
    <mergeCell ref="M69:M73"/>
    <mergeCell ref="N69:N73"/>
    <mergeCell ref="A81:A92"/>
    <mergeCell ref="C81:Q83"/>
    <mergeCell ref="O69:O73"/>
    <mergeCell ref="P69:P73"/>
    <mergeCell ref="Q69:Q73"/>
    <mergeCell ref="A74:A80"/>
    <mergeCell ref="C74:Q76"/>
  </mergeCells>
  <printOptions/>
  <pageMargins left="0.27569444444444446" right="0.27569444444444446" top="0.39375" bottom="0.27569444444444446" header="0.5118055555555556" footer="0.5118055555555556"/>
  <pageSetup horizontalDpi="300" verticalDpi="300" orientation="landscape" paperSize="9" r:id="rId1"/>
  <rowBreaks count="4" manualBreakCount="4">
    <brk id="22" max="255" man="1"/>
    <brk id="39" max="255" man="1"/>
    <brk id="56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Aneta Kossut</cp:lastModifiedBy>
  <cp:lastPrinted>2007-01-29T07:58:26Z</cp:lastPrinted>
  <dcterms:created xsi:type="dcterms:W3CDTF">2007-01-24T12:01:08Z</dcterms:created>
  <dcterms:modified xsi:type="dcterms:W3CDTF">2007-02-16T18:32:19Z</dcterms:modified>
  <cp:category/>
  <cp:version/>
  <cp:contentType/>
  <cp:contentStatus/>
</cp:coreProperties>
</file>