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80" windowWidth="11325" windowHeight="6540" activeTab="1"/>
  </bookViews>
  <sheets>
    <sheet name="Arkusz4" sheetId="1" r:id="rId1"/>
    <sheet name="Arkusz1" sheetId="2" r:id="rId2"/>
    <sheet name="Arkusz2" sheetId="3" r:id="rId3"/>
    <sheet name="Arkusz3" sheetId="4" r:id="rId4"/>
  </sheets>
  <definedNames>
    <definedName name="_xlnm.Print_Titles" localSheetId="1">'Arkusz1'!$3:$6</definedName>
  </definedNames>
  <calcPr fullCalcOnLoad="1"/>
</workbook>
</file>

<file path=xl/sharedStrings.xml><?xml version="1.0" encoding="utf-8"?>
<sst xmlns="http://schemas.openxmlformats.org/spreadsheetml/2006/main" count="107" uniqueCount="96">
  <si>
    <t>Nr zada- nia</t>
  </si>
  <si>
    <t>Nazwa zadania inwestycyjnego</t>
  </si>
  <si>
    <t xml:space="preserve">Zakres rzeczowy zadania </t>
  </si>
  <si>
    <t>Wartość całkowita zadania inwestyc.</t>
  </si>
  <si>
    <t>Wartość zadania noworozp.</t>
  </si>
  <si>
    <t>Terminy rozpoczęcia, zakończenia</t>
  </si>
  <si>
    <t>Pozostałe zadania</t>
  </si>
  <si>
    <t>Dział 926.                                                   Kultura Fizyczna i sport</t>
  </si>
  <si>
    <t xml:space="preserve">             -</t>
  </si>
  <si>
    <t>Sporządziła : G.Pięta</t>
  </si>
  <si>
    <t xml:space="preserve"> </t>
  </si>
  <si>
    <t>Wartość zadania kontynuow.</t>
  </si>
  <si>
    <t>Budowa budynku Zakładu Utrzymania Miasta</t>
  </si>
  <si>
    <t>Realizacja budynku socj-administracyjnego oraz wiaty garażowej</t>
  </si>
  <si>
    <t>Dział 900                                                                                                 Gospodarka Komunalna i Ochrona Środowiska</t>
  </si>
  <si>
    <t>Rozdział  90001                                                                                                            Gospodarka Ściekowa i Ochrona Wód</t>
  </si>
  <si>
    <t>Rozdział 92601                                                             Obiekty Sportowe</t>
  </si>
  <si>
    <t>Rozdział 90095                                                                                    Pozostała działalność</t>
  </si>
  <si>
    <t>II.</t>
  </si>
  <si>
    <t>Dział 700                                                                               Gospodarka Mieszkaniowa</t>
  </si>
  <si>
    <t>Rozdział 70005                                            Gosp.Gruntami i Nieruchomościami</t>
  </si>
  <si>
    <t xml:space="preserve">opłaty za prace przygotow. mapy, war. tech., opinie </t>
  </si>
  <si>
    <t>IV</t>
  </si>
  <si>
    <t>I.</t>
  </si>
  <si>
    <t>Dział 600                                                                                                        Transport i Łączność</t>
  </si>
  <si>
    <t>Dział 921                                                                                             Kultura i Ochrona Dziedz. Norodowego</t>
  </si>
  <si>
    <t>Rozdział 92120                                                                Ochrona i Konserwacja Zabytków</t>
  </si>
  <si>
    <t>środki własne /budżet Miasta/</t>
  </si>
  <si>
    <t>Rozdział 92195                                                                Pozostała działalność</t>
  </si>
  <si>
    <t>V</t>
  </si>
  <si>
    <t>VI</t>
  </si>
  <si>
    <t>Opracowanie PT oraz rozbudowa kinoteatru POLONEZ o widownię na spektakle kameralne pod potrzeby teatru</t>
  </si>
  <si>
    <t>dotacje</t>
  </si>
  <si>
    <t xml:space="preserve">kredyty, pożyczki   </t>
  </si>
  <si>
    <t xml:space="preserve">                                    Inwestycje miasta na prawach powiatu</t>
  </si>
  <si>
    <t>Łącznie inwestycje miasta na prawach powiatu</t>
  </si>
  <si>
    <t>Łącznie inwestycje miejskie</t>
  </si>
  <si>
    <t xml:space="preserve">Wartość ogółem                                                      8+9=                              11+12+                                 13+14 </t>
  </si>
  <si>
    <t>Rozdział 60016 Drogi publiczne Gminne Wg. Załącznika nr 4A</t>
  </si>
  <si>
    <t>Rozdział  60015 Drogi publiczne w miastach na prawach powiatu wg. Załącznika nr 4A</t>
  </si>
  <si>
    <t>Europejskie sceny Teatru S.Jaracza w regionie łódzkim - scena w Sk-cach</t>
  </si>
  <si>
    <t>2005/2007</t>
  </si>
  <si>
    <t>Szalet miejski</t>
  </si>
  <si>
    <t>Rozdział 92695                                                                                  Pozostała działalność</t>
  </si>
  <si>
    <t>Wartość nakładów poniesionych do 31.12.2005r.</t>
  </si>
  <si>
    <t>Przewidyw. wartość nakładów poniesionych w 2006 r.</t>
  </si>
  <si>
    <t xml:space="preserve">                         Źródła finansowania</t>
  </si>
  <si>
    <t xml:space="preserve">                                       Planowane nakłady na realizację zadań w 2007 roku                                     </t>
  </si>
  <si>
    <t>Budynek komunalny</t>
  </si>
  <si>
    <t>2007r. - przygotowanie lokalizacji inwestycji oraz opracowanie PT                                        2008/2009 - realizacja prac</t>
  </si>
  <si>
    <t>2007/2009</t>
  </si>
  <si>
    <t>2007/2008</t>
  </si>
  <si>
    <t>Wybudowanie stacjonarnego szaletu miejskiego w zamian za rozbiórkę istniejącego szaletu miejskiego.           p.zabudowy 100,8 m2                                 p.użytkowa 75,07m2</t>
  </si>
  <si>
    <t>Place zabaw dla dzieci, boiska</t>
  </si>
  <si>
    <t>boisko dla dzieci starszych na terenie osiedla domów jednorodzinnych Skłodowska</t>
  </si>
  <si>
    <t xml:space="preserve">OGÓŁEM                                                                                                                                          </t>
  </si>
  <si>
    <t xml:space="preserve">Uporządkowanie gospodarki wodno - ściekowej w mieście Skierniewice </t>
  </si>
  <si>
    <t>2003/2012</t>
  </si>
  <si>
    <t>Studium wykonalności,                    dokumentacje techniczne,                                       Budowa: k.sanitarnych, sieci wodociągowych, modern.k.ogólnospławnej, budowa k.deszczowych, budowa syst.odwadniających w postaci rowów.</t>
  </si>
  <si>
    <t>Rozbudowa systemu kanalizacji sanitarnej w celu aktywizacji zachodniej części Skierniewic</t>
  </si>
  <si>
    <t>Opracowanie studium wykonalności niezb. do złożenia wniosku o dofinansowanie z EFRR                                                        realizacja prac II etapu - rozbiórka 2 budynków, adaptacja 1 budynku na cele dydaktyczne oraz zagospodarowanie terenu</t>
  </si>
  <si>
    <t>Kanalizacja sanitarna w ulicy Feliksów</t>
  </si>
  <si>
    <r>
      <t xml:space="preserve">opracowanie dokumentacji technicznej oraz realizacja kanalizacji sanitarnej 1900 mb </t>
    </r>
    <r>
      <rPr>
        <sz val="12"/>
        <rFont val="Symbol"/>
        <family val="1"/>
      </rPr>
      <t xml:space="preserve">f </t>
    </r>
    <r>
      <rPr>
        <sz val="12"/>
        <rFont val="Arial Narrow"/>
        <family val="2"/>
      </rPr>
      <t xml:space="preserve">200 PVC wraz z przykanalikami do posesji </t>
    </r>
  </si>
  <si>
    <t>Kanalizacja sanitarna w ul.Zwierzynieckiej (od torów PKP do ul.Nowomiejskiej)</t>
  </si>
  <si>
    <r>
      <t>opracowanie dokumentacji technicznej oraz realizacja k.sanitarnego - 376 mb.</t>
    </r>
    <r>
      <rPr>
        <sz val="12"/>
        <rFont val="Symbol"/>
        <family val="1"/>
      </rPr>
      <t xml:space="preserve"> f</t>
    </r>
    <r>
      <rPr>
        <sz val="12"/>
        <rFont val="Arial Narrow"/>
        <family val="2"/>
      </rPr>
      <t xml:space="preserve"> 200 ,                                           przykanaliki do posesji przy trasie kanału</t>
    </r>
  </si>
  <si>
    <t>Kanalizacja sanitarna w ul.Sosnowej</t>
  </si>
  <si>
    <r>
      <t>k.sanitarny - 1320 mb.</t>
    </r>
    <r>
      <rPr>
        <sz val="12"/>
        <rFont val="Symbol"/>
        <family val="1"/>
      </rPr>
      <t xml:space="preserve"> f</t>
    </r>
    <r>
      <rPr>
        <sz val="12"/>
        <rFont val="Arial Narrow"/>
        <family val="2"/>
      </rPr>
      <t xml:space="preserve"> 200 ,                               k.tłoczny - 130 mb. </t>
    </r>
    <r>
      <rPr>
        <sz val="12"/>
        <rFont val="Symbol"/>
        <family val="1"/>
      </rPr>
      <t>F 9</t>
    </r>
    <r>
      <rPr>
        <sz val="12"/>
        <rFont val="Arial Narrow"/>
        <family val="2"/>
      </rPr>
      <t>0, przepompownia ścieków,                                          przykanaliki do posesji przy trasie kanału</t>
    </r>
  </si>
  <si>
    <t>2004/2007</t>
  </si>
  <si>
    <t>Jednostka organizacyjna realizująca zadanie.                                    Uwagi</t>
  </si>
  <si>
    <t>Urząd Miasta</t>
  </si>
  <si>
    <t>Urząd Miasta.                                Złożony zostanie wniosek o pożyczkę w WFOŚiGW w Łodzi</t>
  </si>
  <si>
    <t>Urząd Miasta.                                         Złożony zostanie wniosek o pożyczkę do WFOŚiGW w Łodzi</t>
  </si>
  <si>
    <t>Urząd Miasta.                                        Złożony zostanie wniosek o pożyczkę do WFOŚiGW w Łodzi</t>
  </si>
  <si>
    <t>Urząd Miasta.</t>
  </si>
  <si>
    <t xml:space="preserve">Urząd Miasta.                              Podjęto uchwałę wieloletnią. </t>
  </si>
  <si>
    <t>Urząd Miasta.                                   Zadanie przewidziane do realizacji w ramach dofinansowania z Funduszu Spójności</t>
  </si>
  <si>
    <t>2007 - budowa kanalizacj sanitarnej w ulicy Łódzkiej oraz na odcinku ul.Sieralowickiej</t>
  </si>
  <si>
    <t>Urząd Miasta.                              Oprócz podanej wart.całk.zadania poniesione zostały przez ZWiK na budowę k.sanit.w ul.Sieralowickiej oraz przez UM na budowę k.sanit w ul.Kozietulskiego w łącznej kwocie 1 585 906,- zł.</t>
  </si>
  <si>
    <t>Budowa siedziby Urzędu Miasta</t>
  </si>
  <si>
    <t>Modernizacja hali sportowej Nr 1 wraz z parkingiem oraz ogrodzeniem płyty bocznej stadionu</t>
  </si>
  <si>
    <t>Ożywnienie społeczno gospodarcze w regionie skierniewickim poprzez rewitalizację terenów powojskowych.</t>
  </si>
  <si>
    <t>2006/2008</t>
  </si>
  <si>
    <t xml:space="preserve">2007r.-prace przygotowawcze,                                                                           </t>
  </si>
  <si>
    <t>Termomodernizacja hali, wymiana parkietu, parking i ogrodzenie płyty bocznej stadionu</t>
  </si>
  <si>
    <t>III.</t>
  </si>
  <si>
    <t>Dział 801                                                                                                        Oświata i Wychowanie</t>
  </si>
  <si>
    <t>Rozdział 80110                                                            Gimnazja</t>
  </si>
  <si>
    <t>Opracowanie dokumentacji oraz wykonanie prac termomodernizacyjnych</t>
  </si>
  <si>
    <t>26.01.2007r.</t>
  </si>
  <si>
    <t xml:space="preserve">                                         Plan  nakładów  na realizację zadań inwestycyjnych w 2007 roku                                                                                           </t>
  </si>
  <si>
    <t>Termomodernizacja budynku                                                Gimnazjum Nr 3</t>
  </si>
  <si>
    <t>Załącznik Nr 4 do Uchwały Nr V/2/07 z dnia 26.01.2007r. RM Skierniewice</t>
  </si>
  <si>
    <t>Rozdział 80132                                                                Szkoły Artystyczne</t>
  </si>
  <si>
    <t>Modernizacja Samorządowej Szkoły Muzycznej II stopnia i Państwowej Szkoły Muzycznej I stopnia.</t>
  </si>
  <si>
    <t>Wykonanie prac modernizacyjnych</t>
  </si>
  <si>
    <t>środki wymienione w art..5 ust.1 pkt.2 i 3 U.F.P.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</si>
</sst>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4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i/>
      <sz val="16"/>
      <name val="Arial Narrow"/>
      <family val="2"/>
    </font>
    <font>
      <sz val="12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wrapText="1"/>
    </xf>
    <xf numFmtId="0" fontId="8" fillId="3" borderId="5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3" fontId="4" fillId="3" borderId="5" xfId="0" applyNumberFormat="1" applyFont="1" applyFill="1" applyBorder="1" applyAlignment="1">
      <alignment/>
    </xf>
    <xf numFmtId="3" fontId="4" fillId="3" borderId="5" xfId="0" applyNumberFormat="1" applyFont="1" applyFill="1" applyBorder="1" applyAlignment="1">
      <alignment wrapText="1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/>
    </xf>
    <xf numFmtId="0" fontId="4" fillId="3" borderId="0" xfId="0" applyFont="1" applyFill="1" applyAlignment="1">
      <alignment/>
    </xf>
    <xf numFmtId="0" fontId="8" fillId="3" borderId="4" xfId="0" applyFont="1" applyFill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8" fillId="3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8" xfId="0" applyFont="1" applyBorder="1" applyAlignment="1">
      <alignment/>
    </xf>
    <xf numFmtId="0" fontId="5" fillId="2" borderId="4" xfId="0" applyFont="1" applyFill="1" applyBorder="1" applyAlignment="1">
      <alignment wrapText="1"/>
    </xf>
    <xf numFmtId="0" fontId="8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wrapText="1"/>
    </xf>
    <xf numFmtId="0" fontId="7" fillId="4" borderId="0" xfId="0" applyFont="1" applyFill="1" applyAlignment="1">
      <alignment/>
    </xf>
    <xf numFmtId="0" fontId="8" fillId="3" borderId="4" xfId="0" applyFont="1" applyFill="1" applyBorder="1" applyAlignment="1">
      <alignment horizontal="left"/>
    </xf>
    <xf numFmtId="3" fontId="8" fillId="3" borderId="4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0" fontId="8" fillId="4" borderId="0" xfId="0" applyFont="1" applyFill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2" borderId="2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8" fillId="0" borderId="4" xfId="0" applyFont="1" applyBorder="1" applyAlignment="1">
      <alignment horizontal="center"/>
    </xf>
    <xf numFmtId="3" fontId="9" fillId="2" borderId="4" xfId="0" applyNumberFormat="1" applyFont="1" applyFill="1" applyBorder="1" applyAlignment="1">
      <alignment/>
    </xf>
    <xf numFmtId="3" fontId="9" fillId="2" borderId="4" xfId="0" applyNumberFormat="1" applyFont="1" applyFill="1" applyBorder="1" applyAlignment="1">
      <alignment wrapText="1"/>
    </xf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wrapText="1"/>
    </xf>
    <xf numFmtId="0" fontId="7" fillId="4" borderId="5" xfId="0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/>
    </xf>
    <xf numFmtId="0" fontId="7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0" fontId="7" fillId="4" borderId="10" xfId="0" applyFont="1" applyFill="1" applyBorder="1" applyAlignment="1">
      <alignment/>
    </xf>
    <xf numFmtId="0" fontId="7" fillId="0" borderId="6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7" fillId="0" borderId="7" xfId="0" applyFont="1" applyBorder="1" applyAlignment="1">
      <alignment wrapText="1"/>
    </xf>
    <xf numFmtId="0" fontId="8" fillId="0" borderId="4" xfId="0" applyFont="1" applyBorder="1" applyAlignment="1">
      <alignment/>
    </xf>
    <xf numFmtId="3" fontId="8" fillId="3" borderId="6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" fontId="9" fillId="3" borderId="4" xfId="0" applyNumberFormat="1" applyFont="1" applyFill="1" applyBorder="1" applyAlignment="1">
      <alignment/>
    </xf>
    <xf numFmtId="3" fontId="9" fillId="3" borderId="5" xfId="0" applyNumberFormat="1" applyFont="1" applyFill="1" applyBorder="1" applyAlignment="1">
      <alignment/>
    </xf>
    <xf numFmtId="3" fontId="9" fillId="3" borderId="5" xfId="0" applyNumberFormat="1" applyFont="1" applyFill="1" applyBorder="1" applyAlignment="1">
      <alignment wrapText="1"/>
    </xf>
    <xf numFmtId="3" fontId="11" fillId="4" borderId="5" xfId="0" applyNumberFormat="1" applyFont="1" applyFill="1" applyBorder="1" applyAlignment="1">
      <alignment/>
    </xf>
    <xf numFmtId="0" fontId="11" fillId="4" borderId="6" xfId="0" applyFont="1" applyFill="1" applyBorder="1" applyAlignment="1">
      <alignment/>
    </xf>
    <xf numFmtId="3" fontId="11" fillId="4" borderId="4" xfId="0" applyNumberFormat="1" applyFont="1" applyFill="1" applyBorder="1" applyAlignment="1">
      <alignment/>
    </xf>
    <xf numFmtId="3" fontId="11" fillId="4" borderId="5" xfId="0" applyNumberFormat="1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wrapText="1"/>
    </xf>
    <xf numFmtId="3" fontId="9" fillId="0" borderId="4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4" xfId="0" applyNumberFormat="1" applyFont="1" applyBorder="1" applyAlignment="1">
      <alignment horizontal="right" wrapText="1"/>
    </xf>
    <xf numFmtId="3" fontId="11" fillId="0" borderId="4" xfId="0" applyNumberFormat="1" applyFont="1" applyBorder="1" applyAlignment="1">
      <alignment/>
    </xf>
    <xf numFmtId="3" fontId="10" fillId="0" borderId="5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4" xfId="0" applyFont="1" applyBorder="1" applyAlignment="1">
      <alignment/>
    </xf>
    <xf numFmtId="3" fontId="10" fillId="3" borderId="4" xfId="0" applyNumberFormat="1" applyFont="1" applyFill="1" applyBorder="1" applyAlignment="1">
      <alignment/>
    </xf>
    <xf numFmtId="3" fontId="10" fillId="4" borderId="4" xfId="0" applyNumberFormat="1" applyFont="1" applyFill="1" applyBorder="1" applyAlignment="1">
      <alignment/>
    </xf>
    <xf numFmtId="3" fontId="10" fillId="0" borderId="5" xfId="0" applyNumberFormat="1" applyFont="1" applyBorder="1" applyAlignment="1">
      <alignment/>
    </xf>
    <xf numFmtId="3" fontId="9" fillId="3" borderId="4" xfId="0" applyNumberFormat="1" applyFont="1" applyFill="1" applyBorder="1" applyAlignment="1" quotePrefix="1">
      <alignment/>
    </xf>
    <xf numFmtId="3" fontId="9" fillId="4" borderId="4" xfId="0" applyNumberFormat="1" applyFont="1" applyFill="1" applyBorder="1" applyAlignment="1">
      <alignment/>
    </xf>
    <xf numFmtId="3" fontId="10" fillId="4" borderId="4" xfId="0" applyNumberFormat="1" applyFont="1" applyFill="1" applyBorder="1" applyAlignment="1">
      <alignment horizontal="right" wrapText="1"/>
    </xf>
    <xf numFmtId="3" fontId="11" fillId="0" borderId="4" xfId="0" applyNumberFormat="1" applyFont="1" applyBorder="1" applyAlignment="1">
      <alignment horizontal="right" wrapText="1"/>
    </xf>
    <xf numFmtId="3" fontId="10" fillId="0" borderId="5" xfId="0" applyNumberFormat="1" applyFont="1" applyBorder="1" applyAlignment="1">
      <alignment horizontal="right" wrapText="1"/>
    </xf>
    <xf numFmtId="3" fontId="11" fillId="0" borderId="5" xfId="0" applyNumberFormat="1" applyFont="1" applyBorder="1" applyAlignment="1">
      <alignment horizontal="right" wrapText="1"/>
    </xf>
    <xf numFmtId="3" fontId="9" fillId="0" borderId="5" xfId="0" applyNumberFormat="1" applyFont="1" applyBorder="1" applyAlignment="1">
      <alignment/>
    </xf>
    <xf numFmtId="3" fontId="10" fillId="3" borderId="6" xfId="0" applyNumberFormat="1" applyFont="1" applyFill="1" applyBorder="1" applyAlignment="1">
      <alignment/>
    </xf>
    <xf numFmtId="3" fontId="10" fillId="3" borderId="5" xfId="0" applyNumberFormat="1" applyFont="1" applyFill="1" applyBorder="1" applyAlignment="1">
      <alignment/>
    </xf>
    <xf numFmtId="3" fontId="11" fillId="4" borderId="10" xfId="0" applyNumberFormat="1" applyFont="1" applyFill="1" applyBorder="1" applyAlignment="1">
      <alignment horizontal="right"/>
    </xf>
    <xf numFmtId="0" fontId="13" fillId="2" borderId="4" xfId="0" applyFont="1" applyFill="1" applyBorder="1" applyAlignment="1">
      <alignment/>
    </xf>
    <xf numFmtId="0" fontId="9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0" fontId="12" fillId="2" borderId="11" xfId="0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3" fontId="9" fillId="2" borderId="5" xfId="0" applyNumberFormat="1" applyFont="1" applyFill="1" applyBorder="1" applyAlignment="1">
      <alignment/>
    </xf>
    <xf numFmtId="3" fontId="9" fillId="2" borderId="5" xfId="0" applyNumberFormat="1" applyFont="1" applyFill="1" applyBorder="1" applyAlignment="1">
      <alignment wrapText="1"/>
    </xf>
    <xf numFmtId="0" fontId="12" fillId="2" borderId="5" xfId="0" applyFont="1" applyFill="1" applyBorder="1" applyAlignment="1">
      <alignment wrapText="1"/>
    </xf>
    <xf numFmtId="0" fontId="12" fillId="2" borderId="0" xfId="0" applyFont="1" applyFill="1" applyAlignment="1">
      <alignment/>
    </xf>
    <xf numFmtId="0" fontId="8" fillId="0" borderId="7" xfId="0" applyFont="1" applyBorder="1" applyAlignment="1">
      <alignment/>
    </xf>
    <xf numFmtId="3" fontId="12" fillId="4" borderId="4" xfId="0" applyNumberFormat="1" applyFont="1" applyFill="1" applyBorder="1" applyAlignment="1">
      <alignment/>
    </xf>
    <xf numFmtId="3" fontId="11" fillId="4" borderId="4" xfId="0" applyNumberFormat="1" applyFont="1" applyFill="1" applyBorder="1" applyAlignment="1">
      <alignment horizontal="right" wrapText="1"/>
    </xf>
    <xf numFmtId="0" fontId="7" fillId="4" borderId="4" xfId="0" applyFont="1" applyFill="1" applyBorder="1" applyAlignment="1">
      <alignment/>
    </xf>
    <xf numFmtId="3" fontId="8" fillId="3" borderId="5" xfId="0" applyNumberFormat="1" applyFont="1" applyFill="1" applyBorder="1" applyAlignment="1">
      <alignment/>
    </xf>
    <xf numFmtId="0" fontId="7" fillId="0" borderId="4" xfId="0" applyFont="1" applyBorder="1" applyAlignment="1">
      <alignment horizontal="left" wrapText="1"/>
    </xf>
    <xf numFmtId="3" fontId="11" fillId="0" borderId="4" xfId="0" applyNumberFormat="1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3" fontId="11" fillId="3" borderId="4" xfId="0" applyNumberFormat="1" applyFont="1" applyFill="1" applyBorder="1" applyAlignment="1">
      <alignment/>
    </xf>
    <xf numFmtId="3" fontId="9" fillId="3" borderId="6" xfId="0" applyNumberFormat="1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7" fillId="0" borderId="5" xfId="0" applyFont="1" applyBorder="1" applyAlignment="1">
      <alignment horizontal="left" wrapText="1"/>
    </xf>
    <xf numFmtId="0" fontId="8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wrapText="1"/>
    </xf>
    <xf numFmtId="0" fontId="8" fillId="4" borderId="5" xfId="0" applyFont="1" applyFill="1" applyBorder="1" applyAlignment="1">
      <alignment/>
    </xf>
    <xf numFmtId="3" fontId="8" fillId="4" borderId="5" xfId="0" applyNumberFormat="1" applyFont="1" applyFill="1" applyBorder="1" applyAlignment="1">
      <alignment/>
    </xf>
    <xf numFmtId="3" fontId="8" fillId="4" borderId="6" xfId="0" applyNumberFormat="1" applyFont="1" applyFill="1" applyBorder="1" applyAlignment="1">
      <alignment/>
    </xf>
    <xf numFmtId="3" fontId="8" fillId="4" borderId="4" xfId="0" applyNumberFormat="1" applyFont="1" applyFill="1" applyBorder="1" applyAlignment="1">
      <alignment/>
    </xf>
    <xf numFmtId="3" fontId="4" fillId="4" borderId="5" xfId="0" applyNumberFormat="1" applyFont="1" applyFill="1" applyBorder="1" applyAlignment="1">
      <alignment/>
    </xf>
    <xf numFmtId="3" fontId="4" fillId="4" borderId="5" xfId="0" applyNumberFormat="1" applyFont="1" applyFill="1" applyBorder="1" applyAlignment="1">
      <alignment wrapText="1"/>
    </xf>
    <xf numFmtId="3" fontId="11" fillId="4" borderId="6" xfId="0" applyNumberFormat="1" applyFont="1" applyFill="1" applyBorder="1" applyAlignment="1">
      <alignment/>
    </xf>
    <xf numFmtId="0" fontId="8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wrapText="1"/>
    </xf>
    <xf numFmtId="0" fontId="8" fillId="4" borderId="5" xfId="0" applyFont="1" applyFill="1" applyBorder="1" applyAlignment="1">
      <alignment/>
    </xf>
    <xf numFmtId="3" fontId="10" fillId="4" borderId="5" xfId="0" applyNumberFormat="1" applyFont="1" applyFill="1" applyBorder="1" applyAlignment="1">
      <alignment/>
    </xf>
    <xf numFmtId="3" fontId="10" fillId="4" borderId="6" xfId="0" applyNumberFormat="1" applyFont="1" applyFill="1" applyBorder="1" applyAlignment="1">
      <alignment/>
    </xf>
    <xf numFmtId="3" fontId="10" fillId="4" borderId="4" xfId="0" applyNumberFormat="1" applyFont="1" applyFill="1" applyBorder="1" applyAlignment="1">
      <alignment/>
    </xf>
    <xf numFmtId="3" fontId="10" fillId="4" borderId="5" xfId="0" applyNumberFormat="1" applyFont="1" applyFill="1" applyBorder="1" applyAlignment="1">
      <alignment wrapText="1"/>
    </xf>
    <xf numFmtId="0" fontId="8" fillId="4" borderId="0" xfId="0" applyFont="1" applyFill="1" applyAlignment="1">
      <alignment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/>
    </xf>
    <xf numFmtId="3" fontId="4" fillId="3" borderId="5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3" fontId="4" fillId="3" borderId="4" xfId="0" applyNumberFormat="1" applyFont="1" applyFill="1" applyBorder="1" applyAlignment="1">
      <alignment/>
    </xf>
    <xf numFmtId="3" fontId="4" fillId="3" borderId="5" xfId="0" applyNumberFormat="1" applyFont="1" applyFill="1" applyBorder="1" applyAlignment="1">
      <alignment wrapText="1"/>
    </xf>
    <xf numFmtId="0" fontId="4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55" zoomScaleNormal="65" zoomScaleSheetLayoutView="55" workbookViewId="0" topLeftCell="A5">
      <pane ySplit="1290" topLeftCell="BM2" activePane="bottomLeft" state="split"/>
      <selection pane="topLeft" activeCell="M5" sqref="M5"/>
      <selection pane="bottomLeft" activeCell="H9" sqref="H9"/>
    </sheetView>
  </sheetViews>
  <sheetFormatPr defaultColWidth="9.00390625" defaultRowHeight="12.75"/>
  <cols>
    <col min="1" max="1" width="4.625" style="1" customWidth="1"/>
    <col min="2" max="2" width="37.875" style="1" customWidth="1"/>
    <col min="3" max="3" width="32.75390625" style="1" customWidth="1"/>
    <col min="4" max="4" width="11.75390625" style="1" customWidth="1"/>
    <col min="5" max="5" width="15.125" style="1" customWidth="1"/>
    <col min="6" max="6" width="13.875" style="1" customWidth="1"/>
    <col min="7" max="8" width="14.25390625" style="1" customWidth="1"/>
    <col min="9" max="9" width="14.00390625" style="1" customWidth="1"/>
    <col min="10" max="10" width="13.875" style="1" customWidth="1"/>
    <col min="11" max="11" width="13.625" style="1" customWidth="1"/>
    <col min="12" max="12" width="14.00390625" style="1" customWidth="1"/>
    <col min="13" max="13" width="13.75390625" style="1" customWidth="1"/>
    <col min="14" max="14" width="13.125" style="1" customWidth="1"/>
    <col min="15" max="15" width="25.75390625" style="17" customWidth="1"/>
    <col min="16" max="16384" width="9.125" style="1" customWidth="1"/>
  </cols>
  <sheetData>
    <row r="1" spans="1:15" ht="21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123" t="s">
        <v>91</v>
      </c>
      <c r="M1" s="8"/>
      <c r="N1" s="8"/>
      <c r="O1" s="123"/>
    </row>
    <row r="2" spans="1:15" ht="31.5" customHeight="1">
      <c r="A2" s="14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1"/>
    </row>
    <row r="3" spans="1:15" ht="23.25" customHeight="1">
      <c r="A3" s="4"/>
      <c r="B3" s="4"/>
      <c r="C3" s="4"/>
      <c r="D3" s="4"/>
      <c r="E3" s="4"/>
      <c r="F3" s="4"/>
      <c r="G3" s="9"/>
      <c r="H3" s="15" t="s">
        <v>47</v>
      </c>
      <c r="I3" s="5"/>
      <c r="J3" s="5"/>
      <c r="K3" s="6"/>
      <c r="L3" s="7"/>
      <c r="M3" s="8"/>
      <c r="N3" s="8"/>
      <c r="O3" s="84"/>
    </row>
    <row r="4" spans="1:15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5" t="s">
        <v>46</v>
      </c>
      <c r="L4" s="3"/>
      <c r="M4" s="8"/>
      <c r="N4" s="8"/>
      <c r="O4" s="52"/>
    </row>
    <row r="5" spans="1:15" s="64" customFormat="1" ht="95.25" customHeight="1">
      <c r="A5" s="62" t="s">
        <v>0</v>
      </c>
      <c r="B5" s="62" t="s">
        <v>1</v>
      </c>
      <c r="C5" s="62" t="s">
        <v>2</v>
      </c>
      <c r="D5" s="62" t="s">
        <v>5</v>
      </c>
      <c r="E5" s="62" t="s">
        <v>3</v>
      </c>
      <c r="F5" s="62" t="s">
        <v>44</v>
      </c>
      <c r="G5" s="62" t="s">
        <v>45</v>
      </c>
      <c r="H5" s="62" t="s">
        <v>11</v>
      </c>
      <c r="I5" s="62" t="s">
        <v>4</v>
      </c>
      <c r="J5" s="62" t="s">
        <v>37</v>
      </c>
      <c r="K5" s="63" t="s">
        <v>27</v>
      </c>
      <c r="L5" s="63" t="s">
        <v>33</v>
      </c>
      <c r="M5" s="62" t="s">
        <v>95</v>
      </c>
      <c r="N5" s="62" t="s">
        <v>32</v>
      </c>
      <c r="O5" s="62" t="s">
        <v>68</v>
      </c>
    </row>
    <row r="6" spans="1:15" s="17" customFormat="1" ht="15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</row>
    <row r="7" spans="1:15" s="13" customFormat="1" ht="66.75" customHeight="1">
      <c r="A7" s="11"/>
      <c r="B7" s="114" t="s">
        <v>55</v>
      </c>
      <c r="C7" s="12"/>
      <c r="D7" s="12"/>
      <c r="E7" s="133">
        <f>E8+E9</f>
        <v>207877380</v>
      </c>
      <c r="F7" s="68">
        <f aca="true" t="shared" si="0" ref="F7:N7">F8+F9</f>
        <v>326439</v>
      </c>
      <c r="G7" s="68">
        <f t="shared" si="0"/>
        <v>6229413</v>
      </c>
      <c r="H7" s="68">
        <f t="shared" si="0"/>
        <v>20230824</v>
      </c>
      <c r="I7" s="68">
        <f t="shared" si="0"/>
        <v>16730753</v>
      </c>
      <c r="J7" s="68">
        <f t="shared" si="0"/>
        <v>38361577</v>
      </c>
      <c r="K7" s="68">
        <f t="shared" si="0"/>
        <v>19586163</v>
      </c>
      <c r="L7" s="68">
        <f t="shared" si="0"/>
        <v>4740000</v>
      </c>
      <c r="M7" s="69">
        <f t="shared" si="0"/>
        <v>14035414</v>
      </c>
      <c r="N7" s="69">
        <f t="shared" si="0"/>
        <v>0</v>
      </c>
      <c r="O7" s="53"/>
    </row>
    <row r="8" spans="1:15" s="122" customFormat="1" ht="62.25" customHeight="1">
      <c r="A8" s="115"/>
      <c r="B8" s="66" t="s">
        <v>35</v>
      </c>
      <c r="C8" s="116"/>
      <c r="D8" s="117"/>
      <c r="E8" s="119">
        <f>E40</f>
        <v>44235471</v>
      </c>
      <c r="F8" s="118">
        <f aca="true" t="shared" si="1" ref="F8:N8">F40</f>
        <v>78401</v>
      </c>
      <c r="G8" s="68">
        <f t="shared" si="1"/>
        <v>5963633</v>
      </c>
      <c r="H8" s="119">
        <f t="shared" si="1"/>
        <v>5883184</v>
      </c>
      <c r="I8" s="119">
        <f t="shared" si="1"/>
        <v>7070253</v>
      </c>
      <c r="J8" s="119">
        <f t="shared" si="1"/>
        <v>12953437</v>
      </c>
      <c r="K8" s="119">
        <f t="shared" si="1"/>
        <v>6336253</v>
      </c>
      <c r="L8" s="119">
        <f t="shared" si="1"/>
        <v>0</v>
      </c>
      <c r="M8" s="120">
        <f t="shared" si="1"/>
        <v>6617184</v>
      </c>
      <c r="N8" s="120">
        <f t="shared" si="1"/>
        <v>0</v>
      </c>
      <c r="O8" s="121"/>
    </row>
    <row r="9" spans="1:15" s="122" customFormat="1" ht="61.5" customHeight="1">
      <c r="A9" s="115"/>
      <c r="B9" s="65" t="s">
        <v>36</v>
      </c>
      <c r="C9" s="116"/>
      <c r="D9" s="117"/>
      <c r="E9" s="119">
        <f aca="true" t="shared" si="2" ref="E9:N9">E10+E11+E14+E19+E30+E35</f>
        <v>163641909</v>
      </c>
      <c r="F9" s="118">
        <f t="shared" si="2"/>
        <v>248038</v>
      </c>
      <c r="G9" s="68">
        <f t="shared" si="2"/>
        <v>265780</v>
      </c>
      <c r="H9" s="119">
        <f t="shared" si="2"/>
        <v>14347640</v>
      </c>
      <c r="I9" s="119">
        <f t="shared" si="2"/>
        <v>9660500</v>
      </c>
      <c r="J9" s="119">
        <f t="shared" si="2"/>
        <v>25408140</v>
      </c>
      <c r="K9" s="119">
        <f t="shared" si="2"/>
        <v>13249910</v>
      </c>
      <c r="L9" s="119">
        <f t="shared" si="2"/>
        <v>4740000</v>
      </c>
      <c r="M9" s="120">
        <f t="shared" si="2"/>
        <v>7418230</v>
      </c>
      <c r="N9" s="120">
        <f t="shared" si="2"/>
        <v>0</v>
      </c>
      <c r="O9" s="121"/>
    </row>
    <row r="10" spans="1:15" s="26" customFormat="1" ht="63" customHeight="1">
      <c r="A10" s="19" t="s">
        <v>23</v>
      </c>
      <c r="B10" s="20" t="s">
        <v>24</v>
      </c>
      <c r="C10" s="20" t="s">
        <v>38</v>
      </c>
      <c r="D10" s="21"/>
      <c r="E10" s="127">
        <v>30295500</v>
      </c>
      <c r="F10" s="83">
        <v>0</v>
      </c>
      <c r="G10" s="58">
        <v>0</v>
      </c>
      <c r="H10" s="23">
        <v>3190000</v>
      </c>
      <c r="I10" s="23">
        <v>3105500</v>
      </c>
      <c r="J10" s="23">
        <v>6295500</v>
      </c>
      <c r="K10" s="23">
        <v>4045500</v>
      </c>
      <c r="L10" s="23">
        <v>0</v>
      </c>
      <c r="M10" s="24">
        <v>2250000</v>
      </c>
      <c r="N10" s="24">
        <v>0</v>
      </c>
      <c r="O10" s="20"/>
    </row>
    <row r="11" spans="1:15" s="36" customFormat="1" ht="64.5" customHeight="1">
      <c r="A11" s="73" t="s">
        <v>18</v>
      </c>
      <c r="B11" s="74" t="s">
        <v>19</v>
      </c>
      <c r="C11" s="74" t="s">
        <v>20</v>
      </c>
      <c r="D11" s="75"/>
      <c r="E11" s="86">
        <f>E12+E13</f>
        <v>7335000</v>
      </c>
      <c r="F11" s="132">
        <f>G12+G13</f>
        <v>0</v>
      </c>
      <c r="G11" s="85">
        <f>G12+G13</f>
        <v>0</v>
      </c>
      <c r="H11" s="86">
        <f>H12+H13</f>
        <v>0</v>
      </c>
      <c r="I11" s="86">
        <f aca="true" t="shared" si="3" ref="I11:N11">I12+I13</f>
        <v>635000</v>
      </c>
      <c r="J11" s="86">
        <f t="shared" si="3"/>
        <v>2035000</v>
      </c>
      <c r="K11" s="86">
        <f t="shared" si="3"/>
        <v>635000</v>
      </c>
      <c r="L11" s="86">
        <f t="shared" si="3"/>
        <v>0</v>
      </c>
      <c r="M11" s="87">
        <f t="shared" si="3"/>
        <v>1400000</v>
      </c>
      <c r="N11" s="87">
        <f t="shared" si="3"/>
        <v>0</v>
      </c>
      <c r="O11" s="74"/>
    </row>
    <row r="12" spans="1:15" s="56" customFormat="1" ht="83.25" customHeight="1">
      <c r="A12" s="70">
        <v>1</v>
      </c>
      <c r="B12" s="71" t="s">
        <v>48</v>
      </c>
      <c r="C12" s="71" t="s">
        <v>49</v>
      </c>
      <c r="D12" s="72" t="s">
        <v>50</v>
      </c>
      <c r="E12" s="88">
        <v>2035000</v>
      </c>
      <c r="F12" s="89">
        <v>0</v>
      </c>
      <c r="G12" s="90">
        <v>0</v>
      </c>
      <c r="H12" s="88">
        <v>0</v>
      </c>
      <c r="I12" s="88">
        <v>35000</v>
      </c>
      <c r="J12" s="88">
        <v>35000</v>
      </c>
      <c r="K12" s="88">
        <v>35000</v>
      </c>
      <c r="L12" s="88">
        <v>0</v>
      </c>
      <c r="M12" s="91">
        <v>0</v>
      </c>
      <c r="N12" s="91">
        <v>0</v>
      </c>
      <c r="O12" s="71" t="s">
        <v>69</v>
      </c>
    </row>
    <row r="13" spans="1:15" s="56" customFormat="1" ht="131.25" customHeight="1">
      <c r="A13" s="70">
        <v>2</v>
      </c>
      <c r="B13" s="71" t="s">
        <v>80</v>
      </c>
      <c r="C13" s="71" t="s">
        <v>60</v>
      </c>
      <c r="D13" s="72" t="s">
        <v>51</v>
      </c>
      <c r="E13" s="88">
        <v>5300000</v>
      </c>
      <c r="F13" s="89">
        <v>0</v>
      </c>
      <c r="G13" s="90">
        <v>0</v>
      </c>
      <c r="H13" s="88">
        <v>0</v>
      </c>
      <c r="I13" s="88">
        <v>600000</v>
      </c>
      <c r="J13" s="88">
        <v>2000000</v>
      </c>
      <c r="K13" s="88">
        <v>600000</v>
      </c>
      <c r="L13" s="88">
        <v>0</v>
      </c>
      <c r="M13" s="91">
        <v>1400000</v>
      </c>
      <c r="N13" s="91">
        <v>0</v>
      </c>
      <c r="O13" s="71" t="s">
        <v>69</v>
      </c>
    </row>
    <row r="14" spans="1:15" s="159" customFormat="1" ht="63" customHeight="1">
      <c r="A14" s="152" t="s">
        <v>84</v>
      </c>
      <c r="B14" s="153" t="s">
        <v>85</v>
      </c>
      <c r="C14" s="153"/>
      <c r="D14" s="154"/>
      <c r="E14" s="155">
        <f aca="true" t="shared" si="4" ref="E14:N14">E15+E17</f>
        <v>700000</v>
      </c>
      <c r="F14" s="156">
        <f t="shared" si="4"/>
        <v>0</v>
      </c>
      <c r="G14" s="157">
        <f t="shared" si="4"/>
        <v>0</v>
      </c>
      <c r="H14" s="155">
        <f t="shared" si="4"/>
        <v>0</v>
      </c>
      <c r="I14" s="155">
        <f t="shared" si="4"/>
        <v>700000</v>
      </c>
      <c r="J14" s="155">
        <f t="shared" si="4"/>
        <v>700000</v>
      </c>
      <c r="K14" s="155">
        <f t="shared" si="4"/>
        <v>700000</v>
      </c>
      <c r="L14" s="155">
        <f t="shared" si="4"/>
        <v>0</v>
      </c>
      <c r="M14" s="158">
        <f t="shared" si="4"/>
        <v>0</v>
      </c>
      <c r="N14" s="158">
        <f t="shared" si="4"/>
        <v>0</v>
      </c>
      <c r="O14" s="153"/>
    </row>
    <row r="15" spans="1:15" s="61" customFormat="1" ht="63" customHeight="1">
      <c r="A15" s="135"/>
      <c r="B15" s="136"/>
      <c r="C15" s="136" t="s">
        <v>86</v>
      </c>
      <c r="D15" s="137"/>
      <c r="E15" s="138">
        <f>E16</f>
        <v>500000</v>
      </c>
      <c r="F15" s="139"/>
      <c r="G15" s="140">
        <f aca="true" t="shared" si="5" ref="G15:N15">G16</f>
        <v>0</v>
      </c>
      <c r="H15" s="141">
        <f t="shared" si="5"/>
        <v>0</v>
      </c>
      <c r="I15" s="141">
        <f t="shared" si="5"/>
        <v>500000</v>
      </c>
      <c r="J15" s="141">
        <f t="shared" si="5"/>
        <v>500000</v>
      </c>
      <c r="K15" s="141">
        <f t="shared" si="5"/>
        <v>500000</v>
      </c>
      <c r="L15" s="141">
        <f t="shared" si="5"/>
        <v>0</v>
      </c>
      <c r="M15" s="142">
        <f t="shared" si="5"/>
        <v>0</v>
      </c>
      <c r="N15" s="142">
        <f t="shared" si="5"/>
        <v>0</v>
      </c>
      <c r="O15" s="136"/>
    </row>
    <row r="16" spans="1:15" s="56" customFormat="1" ht="66" customHeight="1">
      <c r="A16" s="70">
        <v>3</v>
      </c>
      <c r="B16" s="71" t="s">
        <v>90</v>
      </c>
      <c r="C16" s="71" t="s">
        <v>87</v>
      </c>
      <c r="D16" s="72">
        <v>2007</v>
      </c>
      <c r="E16" s="88">
        <v>500000</v>
      </c>
      <c r="F16" s="143">
        <f>F15</f>
        <v>0</v>
      </c>
      <c r="G16" s="90">
        <v>0</v>
      </c>
      <c r="H16" s="88">
        <v>0</v>
      </c>
      <c r="I16" s="88">
        <v>500000</v>
      </c>
      <c r="J16" s="88">
        <v>500000</v>
      </c>
      <c r="K16" s="88">
        <v>500000</v>
      </c>
      <c r="L16" s="88">
        <v>0</v>
      </c>
      <c r="M16" s="91">
        <v>0</v>
      </c>
      <c r="N16" s="91">
        <v>0</v>
      </c>
      <c r="O16" s="71" t="s">
        <v>69</v>
      </c>
    </row>
    <row r="17" spans="1:15" s="151" customFormat="1" ht="66" customHeight="1">
      <c r="A17" s="144"/>
      <c r="B17" s="145"/>
      <c r="C17" s="145" t="s">
        <v>92</v>
      </c>
      <c r="D17" s="146"/>
      <c r="E17" s="147">
        <f aca="true" t="shared" si="6" ref="E17:N17">E18</f>
        <v>200000</v>
      </c>
      <c r="F17" s="148">
        <f t="shared" si="6"/>
        <v>0</v>
      </c>
      <c r="G17" s="149">
        <f t="shared" si="6"/>
        <v>0</v>
      </c>
      <c r="H17" s="147">
        <f t="shared" si="6"/>
        <v>0</v>
      </c>
      <c r="I17" s="147">
        <f t="shared" si="6"/>
        <v>200000</v>
      </c>
      <c r="J17" s="147">
        <f t="shared" si="6"/>
        <v>200000</v>
      </c>
      <c r="K17" s="147">
        <f t="shared" si="6"/>
        <v>200000</v>
      </c>
      <c r="L17" s="147">
        <f t="shared" si="6"/>
        <v>0</v>
      </c>
      <c r="M17" s="150">
        <f t="shared" si="6"/>
        <v>0</v>
      </c>
      <c r="N17" s="150">
        <f t="shared" si="6"/>
        <v>0</v>
      </c>
      <c r="O17" s="145"/>
    </row>
    <row r="18" spans="1:15" s="56" customFormat="1" ht="66" customHeight="1">
      <c r="A18" s="70">
        <v>4</v>
      </c>
      <c r="B18" s="71" t="s">
        <v>93</v>
      </c>
      <c r="C18" s="71" t="s">
        <v>94</v>
      </c>
      <c r="D18" s="72">
        <v>2007</v>
      </c>
      <c r="E18" s="88">
        <v>200000</v>
      </c>
      <c r="F18" s="89">
        <v>0</v>
      </c>
      <c r="G18" s="90">
        <v>0</v>
      </c>
      <c r="H18" s="88">
        <v>0</v>
      </c>
      <c r="I18" s="88">
        <v>200000</v>
      </c>
      <c r="J18" s="88">
        <v>200000</v>
      </c>
      <c r="K18" s="88">
        <v>200000</v>
      </c>
      <c r="L18" s="88">
        <v>0</v>
      </c>
      <c r="M18" s="91">
        <v>0</v>
      </c>
      <c r="N18" s="91">
        <v>0</v>
      </c>
      <c r="O18" s="71" t="s">
        <v>69</v>
      </c>
    </row>
    <row r="19" spans="1:15" s="36" customFormat="1" ht="56.25" customHeight="1">
      <c r="A19" s="33" t="s">
        <v>22</v>
      </c>
      <c r="B19" s="34" t="s">
        <v>14</v>
      </c>
      <c r="C19" s="37" t="s">
        <v>10</v>
      </c>
      <c r="D19" s="35"/>
      <c r="E19" s="85">
        <f aca="true" t="shared" si="7" ref="E19:N19">E20+E26</f>
        <v>115211409</v>
      </c>
      <c r="F19" s="85">
        <f t="shared" si="7"/>
        <v>247448</v>
      </c>
      <c r="G19" s="85">
        <f t="shared" si="7"/>
        <v>59308</v>
      </c>
      <c r="H19" s="85">
        <f t="shared" si="7"/>
        <v>8350000</v>
      </c>
      <c r="I19" s="85">
        <f t="shared" si="7"/>
        <v>5020000</v>
      </c>
      <c r="J19" s="85">
        <f t="shared" si="7"/>
        <v>13370000</v>
      </c>
      <c r="K19" s="85">
        <f t="shared" si="7"/>
        <v>6930000</v>
      </c>
      <c r="L19" s="85">
        <f t="shared" si="7"/>
        <v>4740000</v>
      </c>
      <c r="M19" s="92">
        <f t="shared" si="7"/>
        <v>1700000</v>
      </c>
      <c r="N19" s="92">
        <f t="shared" si="7"/>
        <v>0</v>
      </c>
      <c r="O19" s="34"/>
    </row>
    <row r="20" spans="1:15" s="41" customFormat="1" ht="59.25" customHeight="1">
      <c r="A20" s="38"/>
      <c r="B20" s="39"/>
      <c r="C20" s="32" t="s">
        <v>15</v>
      </c>
      <c r="D20" s="40"/>
      <c r="E20" s="93">
        <f aca="true" t="shared" si="8" ref="E20:M20">E21+E22+E23+E24+E25+E26</f>
        <v>114921409</v>
      </c>
      <c r="F20" s="93">
        <f t="shared" si="8"/>
        <v>247448</v>
      </c>
      <c r="G20" s="94">
        <f t="shared" si="8"/>
        <v>59308</v>
      </c>
      <c r="H20" s="94">
        <f t="shared" si="8"/>
        <v>8350000</v>
      </c>
      <c r="I20" s="94">
        <f t="shared" si="8"/>
        <v>4730000</v>
      </c>
      <c r="J20" s="94">
        <f t="shared" si="8"/>
        <v>13080000</v>
      </c>
      <c r="K20" s="94">
        <f t="shared" si="8"/>
        <v>6640000</v>
      </c>
      <c r="L20" s="94">
        <f t="shared" si="8"/>
        <v>4740000</v>
      </c>
      <c r="M20" s="95">
        <f t="shared" si="8"/>
        <v>1700000</v>
      </c>
      <c r="N20" s="95">
        <f>SUM(N21:N22)</f>
        <v>0</v>
      </c>
      <c r="O20" s="31"/>
    </row>
    <row r="21" spans="1:15" s="17" customFormat="1" ht="136.5" customHeight="1">
      <c r="A21" s="50">
        <v>5</v>
      </c>
      <c r="B21" s="31" t="s">
        <v>56</v>
      </c>
      <c r="C21" s="31" t="s">
        <v>58</v>
      </c>
      <c r="D21" s="15" t="s">
        <v>57</v>
      </c>
      <c r="E21" s="96">
        <v>106215000</v>
      </c>
      <c r="F21" s="96">
        <v>121039</v>
      </c>
      <c r="G21" s="96">
        <v>59308</v>
      </c>
      <c r="H21" s="96">
        <v>4500000</v>
      </c>
      <c r="I21" s="96">
        <v>0</v>
      </c>
      <c r="J21" s="96">
        <v>4500000</v>
      </c>
      <c r="K21" s="96">
        <v>2000000</v>
      </c>
      <c r="L21" s="96">
        <v>2500000</v>
      </c>
      <c r="M21" s="96">
        <v>0</v>
      </c>
      <c r="N21" s="96">
        <v>0</v>
      </c>
      <c r="O21" s="31" t="s">
        <v>75</v>
      </c>
    </row>
    <row r="22" spans="1:15" s="17" customFormat="1" ht="150" customHeight="1">
      <c r="A22" s="50">
        <v>6</v>
      </c>
      <c r="B22" s="31" t="s">
        <v>59</v>
      </c>
      <c r="C22" s="31" t="s">
        <v>76</v>
      </c>
      <c r="D22" s="15" t="s">
        <v>67</v>
      </c>
      <c r="E22" s="96">
        <v>3976409</v>
      </c>
      <c r="F22" s="107">
        <v>126409</v>
      </c>
      <c r="G22" s="107">
        <v>0</v>
      </c>
      <c r="H22" s="96">
        <v>3850000</v>
      </c>
      <c r="I22" s="96">
        <v>0</v>
      </c>
      <c r="J22" s="96">
        <v>3850000</v>
      </c>
      <c r="K22" s="96">
        <v>2150000</v>
      </c>
      <c r="L22" s="96">
        <v>0</v>
      </c>
      <c r="M22" s="96">
        <v>1700000</v>
      </c>
      <c r="N22" s="96">
        <v>0</v>
      </c>
      <c r="O22" s="31" t="s">
        <v>77</v>
      </c>
    </row>
    <row r="23" spans="1:15" s="42" customFormat="1" ht="77.25" customHeight="1">
      <c r="A23" s="18">
        <v>7</v>
      </c>
      <c r="B23" s="128" t="s">
        <v>61</v>
      </c>
      <c r="C23" s="128" t="s">
        <v>62</v>
      </c>
      <c r="D23" s="43">
        <v>2007</v>
      </c>
      <c r="E23" s="129">
        <v>1950000</v>
      </c>
      <c r="F23" s="129">
        <v>0</v>
      </c>
      <c r="G23" s="129">
        <v>0</v>
      </c>
      <c r="H23" s="129">
        <v>0</v>
      </c>
      <c r="I23" s="129">
        <v>1950000</v>
      </c>
      <c r="J23" s="129">
        <v>1950000</v>
      </c>
      <c r="K23" s="129">
        <v>1000000</v>
      </c>
      <c r="L23" s="129">
        <v>950000</v>
      </c>
      <c r="M23" s="130">
        <v>0</v>
      </c>
      <c r="N23" s="130">
        <v>0</v>
      </c>
      <c r="O23" s="128" t="s">
        <v>70</v>
      </c>
    </row>
    <row r="24" spans="1:15" s="17" customFormat="1" ht="89.25" customHeight="1">
      <c r="A24" s="50">
        <v>8</v>
      </c>
      <c r="B24" s="31" t="s">
        <v>63</v>
      </c>
      <c r="C24" s="128" t="s">
        <v>64</v>
      </c>
      <c r="D24" s="15">
        <v>2007</v>
      </c>
      <c r="E24" s="96">
        <v>540000</v>
      </c>
      <c r="F24" s="96">
        <v>0</v>
      </c>
      <c r="G24" s="96">
        <v>0</v>
      </c>
      <c r="H24" s="96">
        <v>0</v>
      </c>
      <c r="I24" s="96">
        <v>540000</v>
      </c>
      <c r="J24" s="96">
        <v>540000</v>
      </c>
      <c r="K24" s="96">
        <v>200000</v>
      </c>
      <c r="L24" s="96">
        <v>340000</v>
      </c>
      <c r="M24" s="96">
        <v>0</v>
      </c>
      <c r="N24" s="96">
        <v>0</v>
      </c>
      <c r="O24" s="31" t="s">
        <v>71</v>
      </c>
    </row>
    <row r="25" spans="1:15" s="44" customFormat="1" ht="85.5" customHeight="1">
      <c r="A25" s="50">
        <v>9</v>
      </c>
      <c r="B25" s="128" t="s">
        <v>65</v>
      </c>
      <c r="C25" s="128" t="s">
        <v>66</v>
      </c>
      <c r="D25" s="43">
        <v>2007</v>
      </c>
      <c r="E25" s="129">
        <v>1950000</v>
      </c>
      <c r="F25" s="129">
        <v>0</v>
      </c>
      <c r="G25" s="129">
        <v>0</v>
      </c>
      <c r="H25" s="129">
        <v>0</v>
      </c>
      <c r="I25" s="129">
        <v>1950000</v>
      </c>
      <c r="J25" s="129">
        <v>1950000</v>
      </c>
      <c r="K25" s="129">
        <v>1000000</v>
      </c>
      <c r="L25" s="129">
        <v>950000</v>
      </c>
      <c r="M25" s="130">
        <v>0</v>
      </c>
      <c r="N25" s="130">
        <v>0</v>
      </c>
      <c r="O25" s="31" t="s">
        <v>72</v>
      </c>
    </row>
    <row r="26" spans="1:15" s="47" customFormat="1" ht="65.25" customHeight="1">
      <c r="A26" s="29"/>
      <c r="B26" s="45"/>
      <c r="C26" s="45" t="s">
        <v>17</v>
      </c>
      <c r="D26" s="46"/>
      <c r="E26" s="97">
        <f>E28+E29</f>
        <v>290000</v>
      </c>
      <c r="F26" s="97">
        <f>F28+F29</f>
        <v>0</v>
      </c>
      <c r="G26" s="97">
        <f>G29+G29</f>
        <v>0</v>
      </c>
      <c r="H26" s="97">
        <f aca="true" t="shared" si="9" ref="H26:N26">H28+H29</f>
        <v>0</v>
      </c>
      <c r="I26" s="97">
        <f t="shared" si="9"/>
        <v>290000</v>
      </c>
      <c r="J26" s="97">
        <f t="shared" si="9"/>
        <v>290000</v>
      </c>
      <c r="K26" s="97">
        <f t="shared" si="9"/>
        <v>290000</v>
      </c>
      <c r="L26" s="97">
        <f t="shared" si="9"/>
        <v>0</v>
      </c>
      <c r="M26" s="97">
        <f t="shared" si="9"/>
        <v>0</v>
      </c>
      <c r="N26" s="97">
        <f t="shared" si="9"/>
        <v>0</v>
      </c>
      <c r="O26" s="134"/>
    </row>
    <row r="27" spans="1:15" s="17" customFormat="1" ht="35.25" customHeight="1" hidden="1">
      <c r="A27" s="16">
        <v>22</v>
      </c>
      <c r="B27" s="27" t="s">
        <v>12</v>
      </c>
      <c r="C27" s="27" t="s">
        <v>13</v>
      </c>
      <c r="D27" s="28">
        <v>2002</v>
      </c>
      <c r="E27" s="98">
        <v>100000</v>
      </c>
      <c r="F27" s="98" t="s">
        <v>8</v>
      </c>
      <c r="G27" s="98" t="s">
        <v>8</v>
      </c>
      <c r="H27" s="98"/>
      <c r="I27" s="98"/>
      <c r="J27" s="98"/>
      <c r="K27" s="98"/>
      <c r="L27" s="99"/>
      <c r="M27" s="99"/>
      <c r="N27" s="99"/>
      <c r="O27" s="27"/>
    </row>
    <row r="28" spans="1:15" s="17" customFormat="1" ht="81.75" customHeight="1">
      <c r="A28" s="16">
        <v>10</v>
      </c>
      <c r="B28" s="27" t="s">
        <v>42</v>
      </c>
      <c r="C28" s="27" t="s">
        <v>52</v>
      </c>
      <c r="D28" s="28">
        <v>2007</v>
      </c>
      <c r="E28" s="98">
        <v>250000</v>
      </c>
      <c r="F28" s="98">
        <v>0</v>
      </c>
      <c r="G28" s="98">
        <v>0</v>
      </c>
      <c r="H28" s="98">
        <v>0</v>
      </c>
      <c r="I28" s="98">
        <v>250000</v>
      </c>
      <c r="J28" s="98">
        <v>250000</v>
      </c>
      <c r="K28" s="98">
        <v>250000</v>
      </c>
      <c r="L28" s="99">
        <v>0</v>
      </c>
      <c r="M28" s="99">
        <v>0</v>
      </c>
      <c r="N28" s="99">
        <v>0</v>
      </c>
      <c r="O28" s="27" t="s">
        <v>73</v>
      </c>
    </row>
    <row r="29" spans="1:15" s="48" customFormat="1" ht="50.25" customHeight="1">
      <c r="A29" s="18">
        <v>11</v>
      </c>
      <c r="B29" s="31" t="s">
        <v>6</v>
      </c>
      <c r="C29" s="31" t="s">
        <v>21</v>
      </c>
      <c r="D29" s="43">
        <v>2007</v>
      </c>
      <c r="E29" s="96">
        <v>40000</v>
      </c>
      <c r="F29" s="100">
        <v>0</v>
      </c>
      <c r="G29" s="100">
        <v>0</v>
      </c>
      <c r="H29" s="100">
        <v>0</v>
      </c>
      <c r="I29" s="96">
        <v>40000</v>
      </c>
      <c r="J29" s="96">
        <v>40000</v>
      </c>
      <c r="K29" s="96">
        <v>40000</v>
      </c>
      <c r="L29" s="100">
        <v>0</v>
      </c>
      <c r="M29" s="100">
        <v>0</v>
      </c>
      <c r="N29" s="100"/>
      <c r="O29" s="31" t="s">
        <v>73</v>
      </c>
    </row>
    <row r="30" spans="1:15" s="59" customFormat="1" ht="54" customHeight="1">
      <c r="A30" s="49" t="s">
        <v>29</v>
      </c>
      <c r="B30" s="37" t="s">
        <v>25</v>
      </c>
      <c r="C30" s="37"/>
      <c r="D30" s="57"/>
      <c r="E30" s="101">
        <f>E31+E33</f>
        <v>8200000</v>
      </c>
      <c r="F30" s="101">
        <f aca="true" t="shared" si="10" ref="F30:N30">F31+F33</f>
        <v>590</v>
      </c>
      <c r="G30" s="101">
        <f t="shared" si="10"/>
        <v>179632</v>
      </c>
      <c r="H30" s="101">
        <f t="shared" si="10"/>
        <v>1757640</v>
      </c>
      <c r="I30" s="101">
        <f t="shared" si="10"/>
        <v>100000</v>
      </c>
      <c r="J30" s="101">
        <f t="shared" si="10"/>
        <v>1857640</v>
      </c>
      <c r="K30" s="101">
        <f t="shared" si="10"/>
        <v>539410</v>
      </c>
      <c r="L30" s="101">
        <f t="shared" si="10"/>
        <v>0</v>
      </c>
      <c r="M30" s="101">
        <f t="shared" si="10"/>
        <v>1318230</v>
      </c>
      <c r="N30" s="101">
        <f t="shared" si="10"/>
        <v>0</v>
      </c>
      <c r="O30" s="37"/>
    </row>
    <row r="31" spans="1:15" s="61" customFormat="1" ht="57" customHeight="1">
      <c r="A31" s="54"/>
      <c r="B31" s="55"/>
      <c r="C31" s="55" t="s">
        <v>26</v>
      </c>
      <c r="D31" s="60"/>
      <c r="E31" s="102">
        <f>E32</f>
        <v>6200000</v>
      </c>
      <c r="F31" s="102">
        <f aca="true" t="shared" si="11" ref="F31:N31">F32</f>
        <v>0</v>
      </c>
      <c r="G31" s="98">
        <f t="shared" si="11"/>
        <v>0</v>
      </c>
      <c r="H31" s="98">
        <f t="shared" si="11"/>
        <v>0</v>
      </c>
      <c r="I31" s="102">
        <f t="shared" si="11"/>
        <v>100000</v>
      </c>
      <c r="J31" s="98">
        <f t="shared" si="11"/>
        <v>100000</v>
      </c>
      <c r="K31" s="98">
        <f t="shared" si="11"/>
        <v>100000</v>
      </c>
      <c r="L31" s="102">
        <f t="shared" si="11"/>
        <v>0</v>
      </c>
      <c r="M31" s="102">
        <f t="shared" si="11"/>
        <v>0</v>
      </c>
      <c r="N31" s="102">
        <f t="shared" si="11"/>
        <v>0</v>
      </c>
      <c r="O31" s="60"/>
    </row>
    <row r="32" spans="1:15" s="17" customFormat="1" ht="106.5" customHeight="1">
      <c r="A32" s="16">
        <v>12</v>
      </c>
      <c r="B32" s="27" t="s">
        <v>78</v>
      </c>
      <c r="C32" s="27" t="s">
        <v>82</v>
      </c>
      <c r="D32" s="28" t="s">
        <v>50</v>
      </c>
      <c r="E32" s="98">
        <v>6200000</v>
      </c>
      <c r="F32" s="98">
        <v>0</v>
      </c>
      <c r="G32" s="98">
        <v>0</v>
      </c>
      <c r="H32" s="98">
        <v>0</v>
      </c>
      <c r="I32" s="98">
        <v>100000</v>
      </c>
      <c r="J32" s="98">
        <v>100000</v>
      </c>
      <c r="K32" s="98">
        <v>100000</v>
      </c>
      <c r="L32" s="98">
        <v>0</v>
      </c>
      <c r="M32" s="98">
        <v>0</v>
      </c>
      <c r="N32" s="98">
        <v>0</v>
      </c>
      <c r="O32" s="27" t="s">
        <v>73</v>
      </c>
    </row>
    <row r="33" spans="1:15" s="17" customFormat="1" ht="60" customHeight="1">
      <c r="A33" s="16"/>
      <c r="B33" s="27"/>
      <c r="C33" s="55" t="s">
        <v>28</v>
      </c>
      <c r="D33" s="28"/>
      <c r="E33" s="98">
        <f>E34</f>
        <v>2000000</v>
      </c>
      <c r="F33" s="98">
        <f>F34</f>
        <v>590</v>
      </c>
      <c r="G33" s="103">
        <f>G34</f>
        <v>179632</v>
      </c>
      <c r="H33" s="103">
        <f>H34</f>
        <v>1757640</v>
      </c>
      <c r="I33" s="103">
        <f>I34</f>
        <v>0</v>
      </c>
      <c r="J33" s="103">
        <f>K33+L33+M33</f>
        <v>1757640</v>
      </c>
      <c r="K33" s="103">
        <f>K34</f>
        <v>439410</v>
      </c>
      <c r="L33" s="103">
        <f>L34</f>
        <v>0</v>
      </c>
      <c r="M33" s="103">
        <f>M34</f>
        <v>1318230</v>
      </c>
      <c r="N33" s="103">
        <v>0</v>
      </c>
      <c r="O33" s="27"/>
    </row>
    <row r="34" spans="1:15" s="17" customFormat="1" ht="75.75" customHeight="1">
      <c r="A34" s="16">
        <v>13</v>
      </c>
      <c r="B34" s="27" t="s">
        <v>40</v>
      </c>
      <c r="C34" s="27" t="s">
        <v>31</v>
      </c>
      <c r="D34" s="28" t="s">
        <v>41</v>
      </c>
      <c r="E34" s="98">
        <v>2000000</v>
      </c>
      <c r="F34" s="98">
        <v>590</v>
      </c>
      <c r="G34" s="98">
        <v>179632</v>
      </c>
      <c r="H34" s="98">
        <v>1757640</v>
      </c>
      <c r="I34" s="98">
        <v>0</v>
      </c>
      <c r="J34" s="98">
        <v>1757640</v>
      </c>
      <c r="K34" s="98">
        <v>439410</v>
      </c>
      <c r="L34" s="98">
        <v>0</v>
      </c>
      <c r="M34" s="98">
        <v>1318230</v>
      </c>
      <c r="N34" s="98">
        <v>0</v>
      </c>
      <c r="O34" s="27" t="s">
        <v>74</v>
      </c>
    </row>
    <row r="35" spans="1:15" s="25" customFormat="1" ht="54" customHeight="1">
      <c r="A35" s="49" t="s">
        <v>30</v>
      </c>
      <c r="B35" s="37" t="s">
        <v>7</v>
      </c>
      <c r="C35" s="37"/>
      <c r="D35" s="22"/>
      <c r="E35" s="131">
        <f>E36+E38</f>
        <v>1900000</v>
      </c>
      <c r="F35" s="101">
        <f aca="true" t="shared" si="12" ref="F35:N35">F36+F38</f>
        <v>0</v>
      </c>
      <c r="G35" s="85">
        <f t="shared" si="12"/>
        <v>26840</v>
      </c>
      <c r="H35" s="85">
        <f t="shared" si="12"/>
        <v>1050000</v>
      </c>
      <c r="I35" s="85">
        <f t="shared" si="12"/>
        <v>100000</v>
      </c>
      <c r="J35" s="85">
        <f t="shared" si="12"/>
        <v>1150000</v>
      </c>
      <c r="K35" s="85">
        <f t="shared" si="12"/>
        <v>400000</v>
      </c>
      <c r="L35" s="85">
        <f t="shared" si="12"/>
        <v>0</v>
      </c>
      <c r="M35" s="85">
        <f t="shared" si="12"/>
        <v>750000</v>
      </c>
      <c r="N35" s="104">
        <f t="shared" si="12"/>
        <v>0</v>
      </c>
      <c r="O35" s="22"/>
    </row>
    <row r="36" spans="1:15" s="61" customFormat="1" ht="51.75" customHeight="1">
      <c r="A36" s="54"/>
      <c r="B36" s="55"/>
      <c r="C36" s="55" t="s">
        <v>16</v>
      </c>
      <c r="D36" s="60"/>
      <c r="E36" s="102">
        <f aca="true" t="shared" si="13" ref="E36:N36">E37</f>
        <v>1800000</v>
      </c>
      <c r="F36" s="102">
        <f t="shared" si="13"/>
        <v>0</v>
      </c>
      <c r="G36" s="105">
        <f t="shared" si="13"/>
        <v>26840</v>
      </c>
      <c r="H36" s="102">
        <f t="shared" si="13"/>
        <v>1050000</v>
      </c>
      <c r="I36" s="102">
        <f t="shared" si="13"/>
        <v>0</v>
      </c>
      <c r="J36" s="102">
        <f t="shared" si="13"/>
        <v>1050000</v>
      </c>
      <c r="K36" s="102">
        <f t="shared" si="13"/>
        <v>300000</v>
      </c>
      <c r="L36" s="106">
        <f t="shared" si="13"/>
        <v>0</v>
      </c>
      <c r="M36" s="102">
        <f t="shared" si="13"/>
        <v>750000</v>
      </c>
      <c r="N36" s="102">
        <f t="shared" si="13"/>
        <v>0</v>
      </c>
      <c r="O36" s="60"/>
    </row>
    <row r="37" spans="1:15" s="56" customFormat="1" ht="150.75" customHeight="1">
      <c r="A37" s="76">
        <v>14</v>
      </c>
      <c r="B37" s="77" t="s">
        <v>79</v>
      </c>
      <c r="C37" s="77" t="s">
        <v>83</v>
      </c>
      <c r="D37" s="78" t="s">
        <v>81</v>
      </c>
      <c r="E37" s="113">
        <v>1800000</v>
      </c>
      <c r="F37" s="90">
        <v>0</v>
      </c>
      <c r="G37" s="124">
        <v>26840</v>
      </c>
      <c r="H37" s="90">
        <v>1050000</v>
      </c>
      <c r="I37" s="90">
        <v>0</v>
      </c>
      <c r="J37" s="90">
        <v>1050000</v>
      </c>
      <c r="K37" s="90">
        <v>300000</v>
      </c>
      <c r="L37" s="125">
        <v>0</v>
      </c>
      <c r="M37" s="90">
        <v>750000</v>
      </c>
      <c r="N37" s="90">
        <v>0</v>
      </c>
      <c r="O37" s="126" t="s">
        <v>73</v>
      </c>
    </row>
    <row r="38" spans="1:15" s="47" customFormat="1" ht="59.25" customHeight="1">
      <c r="A38" s="67"/>
      <c r="B38" s="32"/>
      <c r="C38" s="32" t="s">
        <v>43</v>
      </c>
      <c r="D38" s="82"/>
      <c r="E38" s="94">
        <f>E39</f>
        <v>100000</v>
      </c>
      <c r="F38" s="103">
        <v>0</v>
      </c>
      <c r="G38" s="103">
        <v>0</v>
      </c>
      <c r="H38" s="103">
        <v>0</v>
      </c>
      <c r="I38" s="103">
        <f>I39</f>
        <v>100000</v>
      </c>
      <c r="J38" s="103">
        <f>J39</f>
        <v>100000</v>
      </c>
      <c r="K38" s="103">
        <f>K39</f>
        <v>100000</v>
      </c>
      <c r="L38" s="108">
        <v>0</v>
      </c>
      <c r="M38" s="103">
        <v>0</v>
      </c>
      <c r="N38" s="103">
        <v>0</v>
      </c>
      <c r="O38" s="30"/>
    </row>
    <row r="39" spans="1:15" s="44" customFormat="1" ht="68.25" customHeight="1">
      <c r="A39" s="18">
        <v>15</v>
      </c>
      <c r="B39" s="31" t="s">
        <v>53</v>
      </c>
      <c r="C39" s="31" t="s">
        <v>54</v>
      </c>
      <c r="D39" s="15">
        <v>2007</v>
      </c>
      <c r="E39" s="96">
        <v>100000</v>
      </c>
      <c r="F39" s="98">
        <v>0</v>
      </c>
      <c r="G39" s="98">
        <v>0</v>
      </c>
      <c r="H39" s="98">
        <v>0</v>
      </c>
      <c r="I39" s="98">
        <v>100000</v>
      </c>
      <c r="J39" s="98">
        <v>100000</v>
      </c>
      <c r="K39" s="98">
        <v>100000</v>
      </c>
      <c r="L39" s="109">
        <v>0</v>
      </c>
      <c r="M39" s="98">
        <v>0</v>
      </c>
      <c r="N39" s="98">
        <v>0</v>
      </c>
      <c r="O39" s="27" t="s">
        <v>73</v>
      </c>
    </row>
    <row r="40" spans="1:15" s="44" customFormat="1" ht="55.5" customHeight="1">
      <c r="A40" s="79"/>
      <c r="B40" s="80" t="s">
        <v>34</v>
      </c>
      <c r="C40" s="81"/>
      <c r="D40" s="42"/>
      <c r="E40" s="96">
        <f aca="true" t="shared" si="14" ref="E40:N40">E41</f>
        <v>44235471</v>
      </c>
      <c r="F40" s="110">
        <f t="shared" si="14"/>
        <v>78401</v>
      </c>
      <c r="G40" s="110">
        <f t="shared" si="14"/>
        <v>5963633</v>
      </c>
      <c r="H40" s="110">
        <f t="shared" si="14"/>
        <v>5883184</v>
      </c>
      <c r="I40" s="110">
        <f t="shared" si="14"/>
        <v>7070253</v>
      </c>
      <c r="J40" s="110">
        <f t="shared" si="14"/>
        <v>12953437</v>
      </c>
      <c r="K40" s="110">
        <f t="shared" si="14"/>
        <v>6336253</v>
      </c>
      <c r="L40" s="110">
        <f t="shared" si="14"/>
        <v>0</v>
      </c>
      <c r="M40" s="110">
        <f t="shared" si="14"/>
        <v>6617184</v>
      </c>
      <c r="N40" s="110">
        <f t="shared" si="14"/>
        <v>0</v>
      </c>
      <c r="O40" s="27"/>
    </row>
    <row r="41" spans="1:15" s="26" customFormat="1" ht="51.75" customHeight="1">
      <c r="A41" s="19" t="s">
        <v>23</v>
      </c>
      <c r="B41" s="20" t="s">
        <v>24</v>
      </c>
      <c r="C41" s="20" t="s">
        <v>39</v>
      </c>
      <c r="D41" s="21"/>
      <c r="E41" s="112">
        <v>44235471</v>
      </c>
      <c r="F41" s="111">
        <v>78401</v>
      </c>
      <c r="G41" s="112">
        <v>5963633</v>
      </c>
      <c r="H41" s="86">
        <v>5883184</v>
      </c>
      <c r="I41" s="86">
        <v>7070253</v>
      </c>
      <c r="J41" s="86">
        <v>12953437</v>
      </c>
      <c r="K41" s="86">
        <v>6336253</v>
      </c>
      <c r="L41" s="86">
        <v>0</v>
      </c>
      <c r="M41" s="87">
        <v>6617184</v>
      </c>
      <c r="N41" s="87">
        <v>0</v>
      </c>
      <c r="O41" s="20"/>
    </row>
    <row r="42" ht="15.75">
      <c r="B42" s="17" t="s">
        <v>9</v>
      </c>
    </row>
    <row r="43" ht="15.75">
      <c r="B43" s="17" t="s">
        <v>88</v>
      </c>
    </row>
  </sheetData>
  <printOptions/>
  <pageMargins left="0.1968503937007874" right="0.1968503937007874" top="0.9055118110236221" bottom="0.4724409448818898" header="0.6692913385826772" footer="0.2362204724409449"/>
  <pageSetup horizontalDpi="300" verticalDpi="300" orientation="landscape" paperSize="9" scale="53" r:id="rId1"/>
  <rowBreaks count="3" manualBreakCount="3">
    <brk id="13" max="255" man="1"/>
    <brk id="22" max="255" man="1"/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SKIERNIEWICE</dc:creator>
  <cp:keywords/>
  <dc:description/>
  <cp:lastModifiedBy>pieta_g</cp:lastModifiedBy>
  <cp:lastPrinted>2007-01-30T08:04:54Z</cp:lastPrinted>
  <dcterms:created xsi:type="dcterms:W3CDTF">1999-09-27T11:01:58Z</dcterms:created>
  <dcterms:modified xsi:type="dcterms:W3CDTF">2007-02-13T13:51:47Z</dcterms:modified>
  <cp:category/>
  <cp:version/>
  <cp:contentType/>
  <cp:contentStatus/>
</cp:coreProperties>
</file>